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vknhat.STCKHH\Desktop\CV 2018\Cong khai Du toan - Quyet toan\Du toan 2021\"/>
    </mc:Choice>
  </mc:AlternateContent>
  <xr:revisionPtr revIDLastSave="0" documentId="13_ncr:1_{C6F64ADC-2E03-424B-816A-280A24EC9BA6}" xr6:coauthVersionLast="45" xr6:coauthVersionMax="45" xr10:uidLastSave="{00000000-0000-0000-0000-000000000000}"/>
  <bookViews>
    <workbookView xWindow="-120" yWindow="-120" windowWidth="20730" windowHeight="11160" xr2:uid="{34B41D19-23A2-4255-A61B-489F528C57FE}"/>
  </bookViews>
  <sheets>
    <sheet name="Sheet1" sheetId="1" r:id="rId1"/>
  </sheets>
  <externalReferences>
    <externalReference r:id="rId2"/>
  </externalReferences>
  <definedNames>
    <definedName name="_xlnm.Print_Titles" localSheetId="0">Sheet1!$7:$8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1" l="1"/>
  <c r="E76" i="1"/>
  <c r="C76" i="1"/>
  <c r="E75" i="1"/>
  <c r="C75" i="1" s="1"/>
  <c r="M74" i="1"/>
  <c r="L74" i="1"/>
  <c r="K74" i="1"/>
  <c r="J74" i="1"/>
  <c r="I74" i="1"/>
  <c r="H74" i="1"/>
  <c r="G74" i="1"/>
  <c r="F74" i="1"/>
  <c r="D74" i="1"/>
  <c r="I73" i="1"/>
  <c r="C73" i="1" s="1"/>
  <c r="H72" i="1"/>
  <c r="C72" i="1"/>
  <c r="C71" i="1"/>
  <c r="F70" i="1"/>
  <c r="C70" i="1"/>
  <c r="D69" i="1"/>
  <c r="C69" i="1" s="1"/>
  <c r="D68" i="1"/>
  <c r="C68" i="1"/>
  <c r="E66" i="1"/>
  <c r="C66" i="1" s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M11" i="1"/>
  <c r="M10" i="1" s="1"/>
  <c r="L11" i="1"/>
  <c r="K11" i="1"/>
  <c r="K10" i="1" s="1"/>
  <c r="J11" i="1"/>
  <c r="I11" i="1"/>
  <c r="I10" i="1" s="1"/>
  <c r="H11" i="1"/>
  <c r="G11" i="1"/>
  <c r="G10" i="1" s="1"/>
  <c r="F11" i="1"/>
  <c r="F10" i="1"/>
  <c r="D11" i="1" l="1"/>
  <c r="D10" i="1" s="1"/>
  <c r="J10" i="1"/>
  <c r="C74" i="1"/>
  <c r="E67" i="1"/>
  <c r="C67" i="1" s="1"/>
  <c r="C11" i="1" s="1"/>
  <c r="C10" i="1" s="1"/>
  <c r="H10" i="1"/>
  <c r="L10" i="1"/>
  <c r="E74" i="1"/>
  <c r="E11" i="1" l="1"/>
  <c r="E10" i="1" s="1"/>
</calcChain>
</file>

<file path=xl/sharedStrings.xml><?xml version="1.0" encoding="utf-8"?>
<sst xmlns="http://schemas.openxmlformats.org/spreadsheetml/2006/main" count="98" uniqueCount="97">
  <si>
    <t>ỦY BAN NHÂN DÂN</t>
  </si>
  <si>
    <t>TỈNH KHÁNH HÒA</t>
  </si>
  <si>
    <t>DỰ TOÁN CHI NGÂN SÁCH CẤP TỈNH</t>
  </si>
  <si>
    <t>CHO TỪNG CƠ QUAN, TỔ CHỨC THEO LĨNH VỰC NĂM 2021</t>
  </si>
  <si>
    <t>Đơn vị: triệu đồng</t>
  </si>
  <si>
    <t>STT</t>
  </si>
  <si>
    <t>Tên đơn vị</t>
  </si>
  <si>
    <t>Tổng số</t>
  </si>
  <si>
    <t>Chi đầu tư phát triển (không kể chương trình MTQG)</t>
  </si>
  <si>
    <t>Chi thường xuyên (không kể chương trình MTQG)</t>
  </si>
  <si>
    <t>Chi trả nợ lãi do Chính quyền địa phương vay</t>
  </si>
  <si>
    <t>Chi bổ sung quỹ dự trữ tài chính</t>
  </si>
  <si>
    <t>Chi dự phòng ngân sách</t>
  </si>
  <si>
    <t>Chi tạo nguồn, điều chỉnh tiền lương</t>
  </si>
  <si>
    <t>Chi chương trình MTQG</t>
  </si>
  <si>
    <t>Chi chuyển nguồn sang ngân sách năm sau</t>
  </si>
  <si>
    <t>Chi đầu tư phát triển</t>
  </si>
  <si>
    <t>Chi thường xuyên</t>
  </si>
  <si>
    <t>A</t>
  </si>
  <si>
    <t>B</t>
  </si>
  <si>
    <t>TỔNG SỐ</t>
  </si>
  <si>
    <t>I</t>
  </si>
  <si>
    <t>CÁC CƠ QUAN, TỔ CHỨC</t>
  </si>
  <si>
    <t>Văn phòng Hội đồng nhân dân</t>
  </si>
  <si>
    <t>Đoàn Đại biểu Quốc hội</t>
  </si>
  <si>
    <t>Văn phòng Uỷ ban nhân dân</t>
  </si>
  <si>
    <t xml:space="preserve">Sở Ngoại vụ </t>
  </si>
  <si>
    <t xml:space="preserve">Sở Nông nghiệp và PTNT </t>
  </si>
  <si>
    <t>Sở Kế hoạch và Đầu tư</t>
  </si>
  <si>
    <t xml:space="preserve">Sở Tư pháp  </t>
  </si>
  <si>
    <t xml:space="preserve">Sở Công thương </t>
  </si>
  <si>
    <t xml:space="preserve">Sở Khoa học công nghệ </t>
  </si>
  <si>
    <t xml:space="preserve">Sở Tài chính </t>
  </si>
  <si>
    <t xml:space="preserve">Sở Xây dựng </t>
  </si>
  <si>
    <t xml:space="preserve">Sở Giao thông Vận tải </t>
  </si>
  <si>
    <t xml:space="preserve">Sở Giáo dục Đào tạo </t>
  </si>
  <si>
    <t>Trường Đại học Khánh Hòa</t>
  </si>
  <si>
    <t xml:space="preserve">Trường Cao đẳng y tế </t>
  </si>
  <si>
    <t>Trường Cao đẳng Kỹ thuật Công nghệ Nha Trang</t>
  </si>
  <si>
    <t xml:space="preserve">Sở Y tế </t>
  </si>
  <si>
    <t xml:space="preserve">Sở Lao động thương binh xã hội </t>
  </si>
  <si>
    <t>Sở Văn hóa và Thể thao</t>
  </si>
  <si>
    <t>Sở Du lịch</t>
  </si>
  <si>
    <t xml:space="preserve">Sở Tài nguyên Môi trường </t>
  </si>
  <si>
    <t xml:space="preserve">Sở Thông tin truyền thông </t>
  </si>
  <si>
    <t xml:space="preserve">Sở Nội vụ </t>
  </si>
  <si>
    <t xml:space="preserve">Thanh tra tỉnh Khánh Hòa </t>
  </si>
  <si>
    <t xml:space="preserve">Hội đồng Liên minh các hợp tác xã </t>
  </si>
  <si>
    <t xml:space="preserve">Ban dân tộc </t>
  </si>
  <si>
    <t xml:space="preserve">BQL khu kinh tế Vân Phong </t>
  </si>
  <si>
    <t xml:space="preserve">BQL Khu du lịch Bán đảo Cam Ranh </t>
  </si>
  <si>
    <t xml:space="preserve">Tỉnh ủy Khánh Hòa </t>
  </si>
  <si>
    <t xml:space="preserve">Trường Chính trị </t>
  </si>
  <si>
    <t xml:space="preserve">Ủy ban mặt trận tổ quốc </t>
  </si>
  <si>
    <t xml:space="preserve">Tỉnh đoàn Khánh Hòa </t>
  </si>
  <si>
    <t>Hội Liên hiệp phụ nữ tỉnh Khánh Hòa</t>
  </si>
  <si>
    <t xml:space="preserve">Hội Nông dân </t>
  </si>
  <si>
    <t>Hội Cựu chiến binh tỉnh</t>
  </si>
  <si>
    <t xml:space="preserve">Liên hiệp các hội khoa học kỹ thuật  </t>
  </si>
  <si>
    <t xml:space="preserve">Liên hiệp các tổ chức hữu nghị </t>
  </si>
  <si>
    <t xml:space="preserve">Hội Nhà báo </t>
  </si>
  <si>
    <t xml:space="preserve">Hội văn học nghệ thuật </t>
  </si>
  <si>
    <t xml:space="preserve">Hội đông y </t>
  </si>
  <si>
    <t>Hội chữ thập đỏ</t>
  </si>
  <si>
    <t xml:space="preserve">Hỗ trợ các hội tổ chức chính trị - xã hội - nghề nghiệp </t>
  </si>
  <si>
    <t>Đài Phát Thanh và Truyền hình Khánh Hòa</t>
  </si>
  <si>
    <t xml:space="preserve">BCH Quân sự tỉnh Khánh Hòa </t>
  </si>
  <si>
    <t xml:space="preserve">BCH Bộ đội Biên phòng tỉnh Khánh Hòa </t>
  </si>
  <si>
    <t>Công an tỉnh Khánh Hòa</t>
  </si>
  <si>
    <t>Công ty TNHH MTV KTCTTL Khánh Hòa</t>
  </si>
  <si>
    <t>Hợp tác xã Quyết Thắng</t>
  </si>
  <si>
    <t>Công ty TNHH MTV Lâm nghiệp Trầm Hương</t>
  </si>
  <si>
    <t>Công ty TNHH MTV Lâm sản Khánh Hòa</t>
  </si>
  <si>
    <t>CTCP MTĐT Nha Trang</t>
  </si>
  <si>
    <t>Ngân hàng CSXH</t>
  </si>
  <si>
    <t>Làng trẻ em SOS</t>
  </si>
  <si>
    <t xml:space="preserve">Trường Đại học Nha Trang </t>
  </si>
  <si>
    <t xml:space="preserve"> Bảo hiểm xã hội</t>
  </si>
  <si>
    <t>Chi khác ngân sách</t>
  </si>
  <si>
    <t>Các dự án, công trình</t>
  </si>
  <si>
    <t>Chi trả nợ gốc</t>
  </si>
  <si>
    <t>II</t>
  </si>
  <si>
    <t>CHI TRẢ NỢ LÃI CÁC KHOẢN DO CHÍNH QUYỀN ĐỊA PHƯƠNG VAY</t>
  </si>
  <si>
    <t>III</t>
  </si>
  <si>
    <t>CHI BỔ SUNG QUỸ DỰ TRỮ TÀI CHÍNH</t>
  </si>
  <si>
    <t>IV</t>
  </si>
  <si>
    <t>CHI DỰ PHÒNG NGÂN SÁCH</t>
  </si>
  <si>
    <t>V</t>
  </si>
  <si>
    <t>CHI TẠO NGUỒN ĐIỀU CHỈNH TIỀN LƯƠNG</t>
  </si>
  <si>
    <t>VI</t>
  </si>
  <si>
    <t>CHI BỔ SUNG CÓ MỤC TIÊU CHO NGÂN SÁCH CẤP DƯỚI</t>
  </si>
  <si>
    <t>Bổ sung cân đối</t>
  </si>
  <si>
    <t>Bổ sung có mục tiêu</t>
  </si>
  <si>
    <t>VII</t>
  </si>
  <si>
    <t>CHI CHUYỂN NGUỒN SANG NGÂN SÁCH NĂM SAU</t>
  </si>
  <si>
    <t>(Dự toán đã được HĐND tỉnh quyết định)</t>
  </si>
  <si>
    <t>Biểu số 51/CK-NSNN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</si>
</sst>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3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3" fontId="4" fillId="0" borderId="0"/>
    <xf numFmtId="164" fontId="7" fillId="0" borderId="0" applyFont="0" applyFill="0" applyBorder="0" applyAlignment="0" applyProtection="0"/>
    <xf numFmtId="0" fontId="4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3" xfId="2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4" fillId="0" borderId="3" xfId="1" applyNumberFormat="1" applyFont="1" applyFill="1" applyBorder="1" applyAlignment="1">
      <alignment vertical="center" wrapText="1"/>
    </xf>
    <xf numFmtId="3" fontId="4" fillId="0" borderId="3" xfId="3" applyNumberFormat="1" applyFont="1" applyFill="1" applyBorder="1" applyAlignment="1">
      <alignment vertical="center" wrapText="1"/>
    </xf>
    <xf numFmtId="3" fontId="4" fillId="0" borderId="3" xfId="4" applyNumberFormat="1" applyBorder="1" applyAlignment="1">
      <alignment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1" applyNumberFormat="1" applyFont="1" applyFill="1" applyBorder="1" applyAlignment="1">
      <alignment horizontal="right" vertical="center" wrapText="1"/>
    </xf>
    <xf numFmtId="3" fontId="4" fillId="0" borderId="3" xfId="3" applyNumberFormat="1" applyFont="1" applyFill="1" applyBorder="1" applyAlignment="1">
      <alignment horizontal="right" vertical="center" wrapText="1"/>
    </xf>
    <xf numFmtId="3" fontId="4" fillId="0" borderId="3" xfId="1" applyNumberFormat="1" applyFont="1" applyFill="1" applyBorder="1" applyAlignment="1">
      <alignment vertical="center"/>
    </xf>
    <xf numFmtId="3" fontId="4" fillId="0" borderId="3" xfId="4" applyNumberFormat="1" applyBorder="1" applyAlignment="1">
      <alignment vertical="center"/>
    </xf>
    <xf numFmtId="2" fontId="4" fillId="0" borderId="3" xfId="4" applyNumberFormat="1" applyBorder="1" applyAlignment="1">
      <alignment vertical="top" wrapText="1"/>
    </xf>
    <xf numFmtId="2" fontId="4" fillId="0" borderId="3" xfId="4" applyNumberFormat="1" applyBorder="1" applyAlignment="1">
      <alignment vertical="center" wrapText="1"/>
    </xf>
    <xf numFmtId="2" fontId="3" fillId="0" borderId="3" xfId="2" applyNumberFormat="1" applyFont="1" applyBorder="1" applyAlignment="1">
      <alignment vertical="top" wrapText="1"/>
    </xf>
    <xf numFmtId="3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3" fontId="3" fillId="0" borderId="4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">
    <cellStyle name="Comma" xfId="1" builtinId="3"/>
    <cellStyle name="Comma 2 2" xfId="3" xr:uid="{8C508145-1EC6-454D-9D7E-A529E2999E06}"/>
    <cellStyle name="Normal" xfId="0" builtinId="0"/>
    <cellStyle name="Normal_Nghi quyet Phanbo Chi NS Cap tinh 2008 Dung" xfId="2" xr:uid="{44BA3C32-E556-4DC2-9643-CDEBB6982812}"/>
    <cellStyle name="Normal_TONG HOP CHI NS CAP TINH2007" xfId="4" xr:uid="{2B24A6BF-8544-4477-A5FD-1DF89251AB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0</xdr:rowOff>
    </xdr:from>
    <xdr:to>
      <xdr:col>1</xdr:col>
      <xdr:colOff>828675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29A1B57-E64A-4CE2-B8C1-EB4D55907126}"/>
            </a:ext>
          </a:extLst>
        </xdr:cNvPr>
        <xdr:cNvCxnSpPr/>
      </xdr:nvCxnSpPr>
      <xdr:spPr>
        <a:xfrm>
          <a:off x="228600" y="419100"/>
          <a:ext cx="962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u%20toan\Cac%20bieu%20DT%202021%20theo%20ND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eu 10"/>
      <sheetName val="Bieu 14"/>
      <sheetName val="Bieu 22"/>
      <sheetName val="Bieu 23a"/>
      <sheetName val="Bieu 24"/>
      <sheetName val="Bieu 26"/>
      <sheetName val="Bieu 17"/>
      <sheetName val="PL 03 -DT 2020"/>
      <sheetName val="Bieu mau so 33"/>
      <sheetName val="Bieu 34"/>
      <sheetName val="Bieu 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F13">
            <v>2638426</v>
          </cell>
        </row>
        <row r="32">
          <cell r="F32">
            <v>4109</v>
          </cell>
        </row>
        <row r="33">
          <cell r="F33">
            <v>2432425</v>
          </cell>
        </row>
        <row r="47">
          <cell r="F47">
            <v>8600</v>
          </cell>
        </row>
        <row r="49">
          <cell r="F49">
            <v>80973</v>
          </cell>
        </row>
        <row r="57">
          <cell r="F57">
            <v>2673131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DDBE6-B7AA-4028-9E8F-E051609D5AEE}">
  <dimension ref="A1:M77"/>
  <sheetViews>
    <sheetView tabSelected="1" view="pageBreakPreview" topLeftCell="A34" zoomScale="60" zoomScaleNormal="100" workbookViewId="0">
      <selection activeCell="O5" sqref="O5"/>
    </sheetView>
  </sheetViews>
  <sheetFormatPr defaultRowHeight="15.75" x14ac:dyDescent="0.25"/>
  <cols>
    <col min="1" max="1" width="5.42578125" style="6" customWidth="1"/>
    <col min="2" max="2" width="34.5703125" style="3" customWidth="1"/>
    <col min="3" max="9" width="10.85546875" style="3" customWidth="1"/>
    <col min="10" max="10" width="9.7109375" style="3" customWidth="1"/>
    <col min="11" max="11" width="10.42578125" style="3" customWidth="1"/>
    <col min="12" max="13" width="10.85546875" style="3" customWidth="1"/>
    <col min="14" max="255" width="9.140625" style="3"/>
    <col min="256" max="256" width="5.42578125" style="3" customWidth="1"/>
    <col min="257" max="257" width="34.5703125" style="3" customWidth="1"/>
    <col min="258" max="264" width="10.85546875" style="3" customWidth="1"/>
    <col min="265" max="265" width="9.7109375" style="3" customWidth="1"/>
    <col min="266" max="266" width="10.42578125" style="3" customWidth="1"/>
    <col min="267" max="268" width="10.85546875" style="3" customWidth="1"/>
    <col min="269" max="511" width="9.140625" style="3"/>
    <col min="512" max="512" width="5.42578125" style="3" customWidth="1"/>
    <col min="513" max="513" width="34.5703125" style="3" customWidth="1"/>
    <col min="514" max="520" width="10.85546875" style="3" customWidth="1"/>
    <col min="521" max="521" width="9.7109375" style="3" customWidth="1"/>
    <col min="522" max="522" width="10.42578125" style="3" customWidth="1"/>
    <col min="523" max="524" width="10.85546875" style="3" customWidth="1"/>
    <col min="525" max="767" width="9.140625" style="3"/>
    <col min="768" max="768" width="5.42578125" style="3" customWidth="1"/>
    <col min="769" max="769" width="34.5703125" style="3" customWidth="1"/>
    <col min="770" max="776" width="10.85546875" style="3" customWidth="1"/>
    <col min="777" max="777" width="9.7109375" style="3" customWidth="1"/>
    <col min="778" max="778" width="10.42578125" style="3" customWidth="1"/>
    <col min="779" max="780" width="10.85546875" style="3" customWidth="1"/>
    <col min="781" max="1023" width="9.140625" style="3"/>
    <col min="1024" max="1024" width="5.42578125" style="3" customWidth="1"/>
    <col min="1025" max="1025" width="34.5703125" style="3" customWidth="1"/>
    <col min="1026" max="1032" width="10.85546875" style="3" customWidth="1"/>
    <col min="1033" max="1033" width="9.7109375" style="3" customWidth="1"/>
    <col min="1034" max="1034" width="10.42578125" style="3" customWidth="1"/>
    <col min="1035" max="1036" width="10.85546875" style="3" customWidth="1"/>
    <col min="1037" max="1279" width="9.140625" style="3"/>
    <col min="1280" max="1280" width="5.42578125" style="3" customWidth="1"/>
    <col min="1281" max="1281" width="34.5703125" style="3" customWidth="1"/>
    <col min="1282" max="1288" width="10.85546875" style="3" customWidth="1"/>
    <col min="1289" max="1289" width="9.7109375" style="3" customWidth="1"/>
    <col min="1290" max="1290" width="10.42578125" style="3" customWidth="1"/>
    <col min="1291" max="1292" width="10.85546875" style="3" customWidth="1"/>
    <col min="1293" max="1535" width="9.140625" style="3"/>
    <col min="1536" max="1536" width="5.42578125" style="3" customWidth="1"/>
    <col min="1537" max="1537" width="34.5703125" style="3" customWidth="1"/>
    <col min="1538" max="1544" width="10.85546875" style="3" customWidth="1"/>
    <col min="1545" max="1545" width="9.7109375" style="3" customWidth="1"/>
    <col min="1546" max="1546" width="10.42578125" style="3" customWidth="1"/>
    <col min="1547" max="1548" width="10.85546875" style="3" customWidth="1"/>
    <col min="1549" max="1791" width="9.140625" style="3"/>
    <col min="1792" max="1792" width="5.42578125" style="3" customWidth="1"/>
    <col min="1793" max="1793" width="34.5703125" style="3" customWidth="1"/>
    <col min="1794" max="1800" width="10.85546875" style="3" customWidth="1"/>
    <col min="1801" max="1801" width="9.7109375" style="3" customWidth="1"/>
    <col min="1802" max="1802" width="10.42578125" style="3" customWidth="1"/>
    <col min="1803" max="1804" width="10.85546875" style="3" customWidth="1"/>
    <col min="1805" max="2047" width="9.140625" style="3"/>
    <col min="2048" max="2048" width="5.42578125" style="3" customWidth="1"/>
    <col min="2049" max="2049" width="34.5703125" style="3" customWidth="1"/>
    <col min="2050" max="2056" width="10.85546875" style="3" customWidth="1"/>
    <col min="2057" max="2057" width="9.7109375" style="3" customWidth="1"/>
    <col min="2058" max="2058" width="10.42578125" style="3" customWidth="1"/>
    <col min="2059" max="2060" width="10.85546875" style="3" customWidth="1"/>
    <col min="2061" max="2303" width="9.140625" style="3"/>
    <col min="2304" max="2304" width="5.42578125" style="3" customWidth="1"/>
    <col min="2305" max="2305" width="34.5703125" style="3" customWidth="1"/>
    <col min="2306" max="2312" width="10.85546875" style="3" customWidth="1"/>
    <col min="2313" max="2313" width="9.7109375" style="3" customWidth="1"/>
    <col min="2314" max="2314" width="10.42578125" style="3" customWidth="1"/>
    <col min="2315" max="2316" width="10.85546875" style="3" customWidth="1"/>
    <col min="2317" max="2559" width="9.140625" style="3"/>
    <col min="2560" max="2560" width="5.42578125" style="3" customWidth="1"/>
    <col min="2561" max="2561" width="34.5703125" style="3" customWidth="1"/>
    <col min="2562" max="2568" width="10.85546875" style="3" customWidth="1"/>
    <col min="2569" max="2569" width="9.7109375" style="3" customWidth="1"/>
    <col min="2570" max="2570" width="10.42578125" style="3" customWidth="1"/>
    <col min="2571" max="2572" width="10.85546875" style="3" customWidth="1"/>
    <col min="2573" max="2815" width="9.140625" style="3"/>
    <col min="2816" max="2816" width="5.42578125" style="3" customWidth="1"/>
    <col min="2817" max="2817" width="34.5703125" style="3" customWidth="1"/>
    <col min="2818" max="2824" width="10.85546875" style="3" customWidth="1"/>
    <col min="2825" max="2825" width="9.7109375" style="3" customWidth="1"/>
    <col min="2826" max="2826" width="10.42578125" style="3" customWidth="1"/>
    <col min="2827" max="2828" width="10.85546875" style="3" customWidth="1"/>
    <col min="2829" max="3071" width="9.140625" style="3"/>
    <col min="3072" max="3072" width="5.42578125" style="3" customWidth="1"/>
    <col min="3073" max="3073" width="34.5703125" style="3" customWidth="1"/>
    <col min="3074" max="3080" width="10.85546875" style="3" customWidth="1"/>
    <col min="3081" max="3081" width="9.7109375" style="3" customWidth="1"/>
    <col min="3082" max="3082" width="10.42578125" style="3" customWidth="1"/>
    <col min="3083" max="3084" width="10.85546875" style="3" customWidth="1"/>
    <col min="3085" max="3327" width="9.140625" style="3"/>
    <col min="3328" max="3328" width="5.42578125" style="3" customWidth="1"/>
    <col min="3329" max="3329" width="34.5703125" style="3" customWidth="1"/>
    <col min="3330" max="3336" width="10.85546875" style="3" customWidth="1"/>
    <col min="3337" max="3337" width="9.7109375" style="3" customWidth="1"/>
    <col min="3338" max="3338" width="10.42578125" style="3" customWidth="1"/>
    <col min="3339" max="3340" width="10.85546875" style="3" customWidth="1"/>
    <col min="3341" max="3583" width="9.140625" style="3"/>
    <col min="3584" max="3584" width="5.42578125" style="3" customWidth="1"/>
    <col min="3585" max="3585" width="34.5703125" style="3" customWidth="1"/>
    <col min="3586" max="3592" width="10.85546875" style="3" customWidth="1"/>
    <col min="3593" max="3593" width="9.7109375" style="3" customWidth="1"/>
    <col min="3594" max="3594" width="10.42578125" style="3" customWidth="1"/>
    <col min="3595" max="3596" width="10.85546875" style="3" customWidth="1"/>
    <col min="3597" max="3839" width="9.140625" style="3"/>
    <col min="3840" max="3840" width="5.42578125" style="3" customWidth="1"/>
    <col min="3841" max="3841" width="34.5703125" style="3" customWidth="1"/>
    <col min="3842" max="3848" width="10.85546875" style="3" customWidth="1"/>
    <col min="3849" max="3849" width="9.7109375" style="3" customWidth="1"/>
    <col min="3850" max="3850" width="10.42578125" style="3" customWidth="1"/>
    <col min="3851" max="3852" width="10.85546875" style="3" customWidth="1"/>
    <col min="3853" max="4095" width="9.140625" style="3"/>
    <col min="4096" max="4096" width="5.42578125" style="3" customWidth="1"/>
    <col min="4097" max="4097" width="34.5703125" style="3" customWidth="1"/>
    <col min="4098" max="4104" width="10.85546875" style="3" customWidth="1"/>
    <col min="4105" max="4105" width="9.7109375" style="3" customWidth="1"/>
    <col min="4106" max="4106" width="10.42578125" style="3" customWidth="1"/>
    <col min="4107" max="4108" width="10.85546875" style="3" customWidth="1"/>
    <col min="4109" max="4351" width="9.140625" style="3"/>
    <col min="4352" max="4352" width="5.42578125" style="3" customWidth="1"/>
    <col min="4353" max="4353" width="34.5703125" style="3" customWidth="1"/>
    <col min="4354" max="4360" width="10.85546875" style="3" customWidth="1"/>
    <col min="4361" max="4361" width="9.7109375" style="3" customWidth="1"/>
    <col min="4362" max="4362" width="10.42578125" style="3" customWidth="1"/>
    <col min="4363" max="4364" width="10.85546875" style="3" customWidth="1"/>
    <col min="4365" max="4607" width="9.140625" style="3"/>
    <col min="4608" max="4608" width="5.42578125" style="3" customWidth="1"/>
    <col min="4609" max="4609" width="34.5703125" style="3" customWidth="1"/>
    <col min="4610" max="4616" width="10.85546875" style="3" customWidth="1"/>
    <col min="4617" max="4617" width="9.7109375" style="3" customWidth="1"/>
    <col min="4618" max="4618" width="10.42578125" style="3" customWidth="1"/>
    <col min="4619" max="4620" width="10.85546875" style="3" customWidth="1"/>
    <col min="4621" max="4863" width="9.140625" style="3"/>
    <col min="4864" max="4864" width="5.42578125" style="3" customWidth="1"/>
    <col min="4865" max="4865" width="34.5703125" style="3" customWidth="1"/>
    <col min="4866" max="4872" width="10.85546875" style="3" customWidth="1"/>
    <col min="4873" max="4873" width="9.7109375" style="3" customWidth="1"/>
    <col min="4874" max="4874" width="10.42578125" style="3" customWidth="1"/>
    <col min="4875" max="4876" width="10.85546875" style="3" customWidth="1"/>
    <col min="4877" max="5119" width="9.140625" style="3"/>
    <col min="5120" max="5120" width="5.42578125" style="3" customWidth="1"/>
    <col min="5121" max="5121" width="34.5703125" style="3" customWidth="1"/>
    <col min="5122" max="5128" width="10.85546875" style="3" customWidth="1"/>
    <col min="5129" max="5129" width="9.7109375" style="3" customWidth="1"/>
    <col min="5130" max="5130" width="10.42578125" style="3" customWidth="1"/>
    <col min="5131" max="5132" width="10.85546875" style="3" customWidth="1"/>
    <col min="5133" max="5375" width="9.140625" style="3"/>
    <col min="5376" max="5376" width="5.42578125" style="3" customWidth="1"/>
    <col min="5377" max="5377" width="34.5703125" style="3" customWidth="1"/>
    <col min="5378" max="5384" width="10.85546875" style="3" customWidth="1"/>
    <col min="5385" max="5385" width="9.7109375" style="3" customWidth="1"/>
    <col min="5386" max="5386" width="10.42578125" style="3" customWidth="1"/>
    <col min="5387" max="5388" width="10.85546875" style="3" customWidth="1"/>
    <col min="5389" max="5631" width="9.140625" style="3"/>
    <col min="5632" max="5632" width="5.42578125" style="3" customWidth="1"/>
    <col min="5633" max="5633" width="34.5703125" style="3" customWidth="1"/>
    <col min="5634" max="5640" width="10.85546875" style="3" customWidth="1"/>
    <col min="5641" max="5641" width="9.7109375" style="3" customWidth="1"/>
    <col min="5642" max="5642" width="10.42578125" style="3" customWidth="1"/>
    <col min="5643" max="5644" width="10.85546875" style="3" customWidth="1"/>
    <col min="5645" max="5887" width="9.140625" style="3"/>
    <col min="5888" max="5888" width="5.42578125" style="3" customWidth="1"/>
    <col min="5889" max="5889" width="34.5703125" style="3" customWidth="1"/>
    <col min="5890" max="5896" width="10.85546875" style="3" customWidth="1"/>
    <col min="5897" max="5897" width="9.7109375" style="3" customWidth="1"/>
    <col min="5898" max="5898" width="10.42578125" style="3" customWidth="1"/>
    <col min="5899" max="5900" width="10.85546875" style="3" customWidth="1"/>
    <col min="5901" max="6143" width="9.140625" style="3"/>
    <col min="6144" max="6144" width="5.42578125" style="3" customWidth="1"/>
    <col min="6145" max="6145" width="34.5703125" style="3" customWidth="1"/>
    <col min="6146" max="6152" width="10.85546875" style="3" customWidth="1"/>
    <col min="6153" max="6153" width="9.7109375" style="3" customWidth="1"/>
    <col min="6154" max="6154" width="10.42578125" style="3" customWidth="1"/>
    <col min="6155" max="6156" width="10.85546875" style="3" customWidth="1"/>
    <col min="6157" max="6399" width="9.140625" style="3"/>
    <col min="6400" max="6400" width="5.42578125" style="3" customWidth="1"/>
    <col min="6401" max="6401" width="34.5703125" style="3" customWidth="1"/>
    <col min="6402" max="6408" width="10.85546875" style="3" customWidth="1"/>
    <col min="6409" max="6409" width="9.7109375" style="3" customWidth="1"/>
    <col min="6410" max="6410" width="10.42578125" style="3" customWidth="1"/>
    <col min="6411" max="6412" width="10.85546875" style="3" customWidth="1"/>
    <col min="6413" max="6655" width="9.140625" style="3"/>
    <col min="6656" max="6656" width="5.42578125" style="3" customWidth="1"/>
    <col min="6657" max="6657" width="34.5703125" style="3" customWidth="1"/>
    <col min="6658" max="6664" width="10.85546875" style="3" customWidth="1"/>
    <col min="6665" max="6665" width="9.7109375" style="3" customWidth="1"/>
    <col min="6666" max="6666" width="10.42578125" style="3" customWidth="1"/>
    <col min="6667" max="6668" width="10.85546875" style="3" customWidth="1"/>
    <col min="6669" max="6911" width="9.140625" style="3"/>
    <col min="6912" max="6912" width="5.42578125" style="3" customWidth="1"/>
    <col min="6913" max="6913" width="34.5703125" style="3" customWidth="1"/>
    <col min="6914" max="6920" width="10.85546875" style="3" customWidth="1"/>
    <col min="6921" max="6921" width="9.7109375" style="3" customWidth="1"/>
    <col min="6922" max="6922" width="10.42578125" style="3" customWidth="1"/>
    <col min="6923" max="6924" width="10.85546875" style="3" customWidth="1"/>
    <col min="6925" max="7167" width="9.140625" style="3"/>
    <col min="7168" max="7168" width="5.42578125" style="3" customWidth="1"/>
    <col min="7169" max="7169" width="34.5703125" style="3" customWidth="1"/>
    <col min="7170" max="7176" width="10.85546875" style="3" customWidth="1"/>
    <col min="7177" max="7177" width="9.7109375" style="3" customWidth="1"/>
    <col min="7178" max="7178" width="10.42578125" style="3" customWidth="1"/>
    <col min="7179" max="7180" width="10.85546875" style="3" customWidth="1"/>
    <col min="7181" max="7423" width="9.140625" style="3"/>
    <col min="7424" max="7424" width="5.42578125" style="3" customWidth="1"/>
    <col min="7425" max="7425" width="34.5703125" style="3" customWidth="1"/>
    <col min="7426" max="7432" width="10.85546875" style="3" customWidth="1"/>
    <col min="7433" max="7433" width="9.7109375" style="3" customWidth="1"/>
    <col min="7434" max="7434" width="10.42578125" style="3" customWidth="1"/>
    <col min="7435" max="7436" width="10.85546875" style="3" customWidth="1"/>
    <col min="7437" max="7679" width="9.140625" style="3"/>
    <col min="7680" max="7680" width="5.42578125" style="3" customWidth="1"/>
    <col min="7681" max="7681" width="34.5703125" style="3" customWidth="1"/>
    <col min="7682" max="7688" width="10.85546875" style="3" customWidth="1"/>
    <col min="7689" max="7689" width="9.7109375" style="3" customWidth="1"/>
    <col min="7690" max="7690" width="10.42578125" style="3" customWidth="1"/>
    <col min="7691" max="7692" width="10.85546875" style="3" customWidth="1"/>
    <col min="7693" max="7935" width="9.140625" style="3"/>
    <col min="7936" max="7936" width="5.42578125" style="3" customWidth="1"/>
    <col min="7937" max="7937" width="34.5703125" style="3" customWidth="1"/>
    <col min="7938" max="7944" width="10.85546875" style="3" customWidth="1"/>
    <col min="7945" max="7945" width="9.7109375" style="3" customWidth="1"/>
    <col min="7946" max="7946" width="10.42578125" style="3" customWidth="1"/>
    <col min="7947" max="7948" width="10.85546875" style="3" customWidth="1"/>
    <col min="7949" max="8191" width="9.140625" style="3"/>
    <col min="8192" max="8192" width="5.42578125" style="3" customWidth="1"/>
    <col min="8193" max="8193" width="34.5703125" style="3" customWidth="1"/>
    <col min="8194" max="8200" width="10.85546875" style="3" customWidth="1"/>
    <col min="8201" max="8201" width="9.7109375" style="3" customWidth="1"/>
    <col min="8202" max="8202" width="10.42578125" style="3" customWidth="1"/>
    <col min="8203" max="8204" width="10.85546875" style="3" customWidth="1"/>
    <col min="8205" max="8447" width="9.140625" style="3"/>
    <col min="8448" max="8448" width="5.42578125" style="3" customWidth="1"/>
    <col min="8449" max="8449" width="34.5703125" style="3" customWidth="1"/>
    <col min="8450" max="8456" width="10.85546875" style="3" customWidth="1"/>
    <col min="8457" max="8457" width="9.7109375" style="3" customWidth="1"/>
    <col min="8458" max="8458" width="10.42578125" style="3" customWidth="1"/>
    <col min="8459" max="8460" width="10.85546875" style="3" customWidth="1"/>
    <col min="8461" max="8703" width="9.140625" style="3"/>
    <col min="8704" max="8704" width="5.42578125" style="3" customWidth="1"/>
    <col min="8705" max="8705" width="34.5703125" style="3" customWidth="1"/>
    <col min="8706" max="8712" width="10.85546875" style="3" customWidth="1"/>
    <col min="8713" max="8713" width="9.7109375" style="3" customWidth="1"/>
    <col min="8714" max="8714" width="10.42578125" style="3" customWidth="1"/>
    <col min="8715" max="8716" width="10.85546875" style="3" customWidth="1"/>
    <col min="8717" max="8959" width="9.140625" style="3"/>
    <col min="8960" max="8960" width="5.42578125" style="3" customWidth="1"/>
    <col min="8961" max="8961" width="34.5703125" style="3" customWidth="1"/>
    <col min="8962" max="8968" width="10.85546875" style="3" customWidth="1"/>
    <col min="8969" max="8969" width="9.7109375" style="3" customWidth="1"/>
    <col min="8970" max="8970" width="10.42578125" style="3" customWidth="1"/>
    <col min="8971" max="8972" width="10.85546875" style="3" customWidth="1"/>
    <col min="8973" max="9215" width="9.140625" style="3"/>
    <col min="9216" max="9216" width="5.42578125" style="3" customWidth="1"/>
    <col min="9217" max="9217" width="34.5703125" style="3" customWidth="1"/>
    <col min="9218" max="9224" width="10.85546875" style="3" customWidth="1"/>
    <col min="9225" max="9225" width="9.7109375" style="3" customWidth="1"/>
    <col min="9226" max="9226" width="10.42578125" style="3" customWidth="1"/>
    <col min="9227" max="9228" width="10.85546875" style="3" customWidth="1"/>
    <col min="9229" max="9471" width="9.140625" style="3"/>
    <col min="9472" max="9472" width="5.42578125" style="3" customWidth="1"/>
    <col min="9473" max="9473" width="34.5703125" style="3" customWidth="1"/>
    <col min="9474" max="9480" width="10.85546875" style="3" customWidth="1"/>
    <col min="9481" max="9481" width="9.7109375" style="3" customWidth="1"/>
    <col min="9482" max="9482" width="10.42578125" style="3" customWidth="1"/>
    <col min="9483" max="9484" width="10.85546875" style="3" customWidth="1"/>
    <col min="9485" max="9727" width="9.140625" style="3"/>
    <col min="9728" max="9728" width="5.42578125" style="3" customWidth="1"/>
    <col min="9729" max="9729" width="34.5703125" style="3" customWidth="1"/>
    <col min="9730" max="9736" width="10.85546875" style="3" customWidth="1"/>
    <col min="9737" max="9737" width="9.7109375" style="3" customWidth="1"/>
    <col min="9738" max="9738" width="10.42578125" style="3" customWidth="1"/>
    <col min="9739" max="9740" width="10.85546875" style="3" customWidth="1"/>
    <col min="9741" max="9983" width="9.140625" style="3"/>
    <col min="9984" max="9984" width="5.42578125" style="3" customWidth="1"/>
    <col min="9985" max="9985" width="34.5703125" style="3" customWidth="1"/>
    <col min="9986" max="9992" width="10.85546875" style="3" customWidth="1"/>
    <col min="9993" max="9993" width="9.7109375" style="3" customWidth="1"/>
    <col min="9994" max="9994" width="10.42578125" style="3" customWidth="1"/>
    <col min="9995" max="9996" width="10.85546875" style="3" customWidth="1"/>
    <col min="9997" max="10239" width="9.140625" style="3"/>
    <col min="10240" max="10240" width="5.42578125" style="3" customWidth="1"/>
    <col min="10241" max="10241" width="34.5703125" style="3" customWidth="1"/>
    <col min="10242" max="10248" width="10.85546875" style="3" customWidth="1"/>
    <col min="10249" max="10249" width="9.7109375" style="3" customWidth="1"/>
    <col min="10250" max="10250" width="10.42578125" style="3" customWidth="1"/>
    <col min="10251" max="10252" width="10.85546875" style="3" customWidth="1"/>
    <col min="10253" max="10495" width="9.140625" style="3"/>
    <col min="10496" max="10496" width="5.42578125" style="3" customWidth="1"/>
    <col min="10497" max="10497" width="34.5703125" style="3" customWidth="1"/>
    <col min="10498" max="10504" width="10.85546875" style="3" customWidth="1"/>
    <col min="10505" max="10505" width="9.7109375" style="3" customWidth="1"/>
    <col min="10506" max="10506" width="10.42578125" style="3" customWidth="1"/>
    <col min="10507" max="10508" width="10.85546875" style="3" customWidth="1"/>
    <col min="10509" max="10751" width="9.140625" style="3"/>
    <col min="10752" max="10752" width="5.42578125" style="3" customWidth="1"/>
    <col min="10753" max="10753" width="34.5703125" style="3" customWidth="1"/>
    <col min="10754" max="10760" width="10.85546875" style="3" customWidth="1"/>
    <col min="10761" max="10761" width="9.7109375" style="3" customWidth="1"/>
    <col min="10762" max="10762" width="10.42578125" style="3" customWidth="1"/>
    <col min="10763" max="10764" width="10.85546875" style="3" customWidth="1"/>
    <col min="10765" max="11007" width="9.140625" style="3"/>
    <col min="11008" max="11008" width="5.42578125" style="3" customWidth="1"/>
    <col min="11009" max="11009" width="34.5703125" style="3" customWidth="1"/>
    <col min="11010" max="11016" width="10.85546875" style="3" customWidth="1"/>
    <col min="11017" max="11017" width="9.7109375" style="3" customWidth="1"/>
    <col min="11018" max="11018" width="10.42578125" style="3" customWidth="1"/>
    <col min="11019" max="11020" width="10.85546875" style="3" customWidth="1"/>
    <col min="11021" max="11263" width="9.140625" style="3"/>
    <col min="11264" max="11264" width="5.42578125" style="3" customWidth="1"/>
    <col min="11265" max="11265" width="34.5703125" style="3" customWidth="1"/>
    <col min="11266" max="11272" width="10.85546875" style="3" customWidth="1"/>
    <col min="11273" max="11273" width="9.7109375" style="3" customWidth="1"/>
    <col min="11274" max="11274" width="10.42578125" style="3" customWidth="1"/>
    <col min="11275" max="11276" width="10.85546875" style="3" customWidth="1"/>
    <col min="11277" max="11519" width="9.140625" style="3"/>
    <col min="11520" max="11520" width="5.42578125" style="3" customWidth="1"/>
    <col min="11521" max="11521" width="34.5703125" style="3" customWidth="1"/>
    <col min="11522" max="11528" width="10.85546875" style="3" customWidth="1"/>
    <col min="11529" max="11529" width="9.7109375" style="3" customWidth="1"/>
    <col min="11530" max="11530" width="10.42578125" style="3" customWidth="1"/>
    <col min="11531" max="11532" width="10.85546875" style="3" customWidth="1"/>
    <col min="11533" max="11775" width="9.140625" style="3"/>
    <col min="11776" max="11776" width="5.42578125" style="3" customWidth="1"/>
    <col min="11777" max="11777" width="34.5703125" style="3" customWidth="1"/>
    <col min="11778" max="11784" width="10.85546875" style="3" customWidth="1"/>
    <col min="11785" max="11785" width="9.7109375" style="3" customWidth="1"/>
    <col min="11786" max="11786" width="10.42578125" style="3" customWidth="1"/>
    <col min="11787" max="11788" width="10.85546875" style="3" customWidth="1"/>
    <col min="11789" max="12031" width="9.140625" style="3"/>
    <col min="12032" max="12032" width="5.42578125" style="3" customWidth="1"/>
    <col min="12033" max="12033" width="34.5703125" style="3" customWidth="1"/>
    <col min="12034" max="12040" width="10.85546875" style="3" customWidth="1"/>
    <col min="12041" max="12041" width="9.7109375" style="3" customWidth="1"/>
    <col min="12042" max="12042" width="10.42578125" style="3" customWidth="1"/>
    <col min="12043" max="12044" width="10.85546875" style="3" customWidth="1"/>
    <col min="12045" max="12287" width="9.140625" style="3"/>
    <col min="12288" max="12288" width="5.42578125" style="3" customWidth="1"/>
    <col min="12289" max="12289" width="34.5703125" style="3" customWidth="1"/>
    <col min="12290" max="12296" width="10.85546875" style="3" customWidth="1"/>
    <col min="12297" max="12297" width="9.7109375" style="3" customWidth="1"/>
    <col min="12298" max="12298" width="10.42578125" style="3" customWidth="1"/>
    <col min="12299" max="12300" width="10.85546875" style="3" customWidth="1"/>
    <col min="12301" max="12543" width="9.140625" style="3"/>
    <col min="12544" max="12544" width="5.42578125" style="3" customWidth="1"/>
    <col min="12545" max="12545" width="34.5703125" style="3" customWidth="1"/>
    <col min="12546" max="12552" width="10.85546875" style="3" customWidth="1"/>
    <col min="12553" max="12553" width="9.7109375" style="3" customWidth="1"/>
    <col min="12554" max="12554" width="10.42578125" style="3" customWidth="1"/>
    <col min="12555" max="12556" width="10.85546875" style="3" customWidth="1"/>
    <col min="12557" max="12799" width="9.140625" style="3"/>
    <col min="12800" max="12800" width="5.42578125" style="3" customWidth="1"/>
    <col min="12801" max="12801" width="34.5703125" style="3" customWidth="1"/>
    <col min="12802" max="12808" width="10.85546875" style="3" customWidth="1"/>
    <col min="12809" max="12809" width="9.7109375" style="3" customWidth="1"/>
    <col min="12810" max="12810" width="10.42578125" style="3" customWidth="1"/>
    <col min="12811" max="12812" width="10.85546875" style="3" customWidth="1"/>
    <col min="12813" max="13055" width="9.140625" style="3"/>
    <col min="13056" max="13056" width="5.42578125" style="3" customWidth="1"/>
    <col min="13057" max="13057" width="34.5703125" style="3" customWidth="1"/>
    <col min="13058" max="13064" width="10.85546875" style="3" customWidth="1"/>
    <col min="13065" max="13065" width="9.7109375" style="3" customWidth="1"/>
    <col min="13066" max="13066" width="10.42578125" style="3" customWidth="1"/>
    <col min="13067" max="13068" width="10.85546875" style="3" customWidth="1"/>
    <col min="13069" max="13311" width="9.140625" style="3"/>
    <col min="13312" max="13312" width="5.42578125" style="3" customWidth="1"/>
    <col min="13313" max="13313" width="34.5703125" style="3" customWidth="1"/>
    <col min="13314" max="13320" width="10.85546875" style="3" customWidth="1"/>
    <col min="13321" max="13321" width="9.7109375" style="3" customWidth="1"/>
    <col min="13322" max="13322" width="10.42578125" style="3" customWidth="1"/>
    <col min="13323" max="13324" width="10.85546875" style="3" customWidth="1"/>
    <col min="13325" max="13567" width="9.140625" style="3"/>
    <col min="13568" max="13568" width="5.42578125" style="3" customWidth="1"/>
    <col min="13569" max="13569" width="34.5703125" style="3" customWidth="1"/>
    <col min="13570" max="13576" width="10.85546875" style="3" customWidth="1"/>
    <col min="13577" max="13577" width="9.7109375" style="3" customWidth="1"/>
    <col min="13578" max="13578" width="10.42578125" style="3" customWidth="1"/>
    <col min="13579" max="13580" width="10.85546875" style="3" customWidth="1"/>
    <col min="13581" max="13823" width="9.140625" style="3"/>
    <col min="13824" max="13824" width="5.42578125" style="3" customWidth="1"/>
    <col min="13825" max="13825" width="34.5703125" style="3" customWidth="1"/>
    <col min="13826" max="13832" width="10.85546875" style="3" customWidth="1"/>
    <col min="13833" max="13833" width="9.7109375" style="3" customWidth="1"/>
    <col min="13834" max="13834" width="10.42578125" style="3" customWidth="1"/>
    <col min="13835" max="13836" width="10.85546875" style="3" customWidth="1"/>
    <col min="13837" max="14079" width="9.140625" style="3"/>
    <col min="14080" max="14080" width="5.42578125" style="3" customWidth="1"/>
    <col min="14081" max="14081" width="34.5703125" style="3" customWidth="1"/>
    <col min="14082" max="14088" width="10.85546875" style="3" customWidth="1"/>
    <col min="14089" max="14089" width="9.7109375" style="3" customWidth="1"/>
    <col min="14090" max="14090" width="10.42578125" style="3" customWidth="1"/>
    <col min="14091" max="14092" width="10.85546875" style="3" customWidth="1"/>
    <col min="14093" max="14335" width="9.140625" style="3"/>
    <col min="14336" max="14336" width="5.42578125" style="3" customWidth="1"/>
    <col min="14337" max="14337" width="34.5703125" style="3" customWidth="1"/>
    <col min="14338" max="14344" width="10.85546875" style="3" customWidth="1"/>
    <col min="14345" max="14345" width="9.7109375" style="3" customWidth="1"/>
    <col min="14346" max="14346" width="10.42578125" style="3" customWidth="1"/>
    <col min="14347" max="14348" width="10.85546875" style="3" customWidth="1"/>
    <col min="14349" max="14591" width="9.140625" style="3"/>
    <col min="14592" max="14592" width="5.42578125" style="3" customWidth="1"/>
    <col min="14593" max="14593" width="34.5703125" style="3" customWidth="1"/>
    <col min="14594" max="14600" width="10.85546875" style="3" customWidth="1"/>
    <col min="14601" max="14601" width="9.7109375" style="3" customWidth="1"/>
    <col min="14602" max="14602" width="10.42578125" style="3" customWidth="1"/>
    <col min="14603" max="14604" width="10.85546875" style="3" customWidth="1"/>
    <col min="14605" max="14847" width="9.140625" style="3"/>
    <col min="14848" max="14848" width="5.42578125" style="3" customWidth="1"/>
    <col min="14849" max="14849" width="34.5703125" style="3" customWidth="1"/>
    <col min="14850" max="14856" width="10.85546875" style="3" customWidth="1"/>
    <col min="14857" max="14857" width="9.7109375" style="3" customWidth="1"/>
    <col min="14858" max="14858" width="10.42578125" style="3" customWidth="1"/>
    <col min="14859" max="14860" width="10.85546875" style="3" customWidth="1"/>
    <col min="14861" max="15103" width="9.140625" style="3"/>
    <col min="15104" max="15104" width="5.42578125" style="3" customWidth="1"/>
    <col min="15105" max="15105" width="34.5703125" style="3" customWidth="1"/>
    <col min="15106" max="15112" width="10.85546875" style="3" customWidth="1"/>
    <col min="15113" max="15113" width="9.7109375" style="3" customWidth="1"/>
    <col min="15114" max="15114" width="10.42578125" style="3" customWidth="1"/>
    <col min="15115" max="15116" width="10.85546875" style="3" customWidth="1"/>
    <col min="15117" max="15359" width="9.140625" style="3"/>
    <col min="15360" max="15360" width="5.42578125" style="3" customWidth="1"/>
    <col min="15361" max="15361" width="34.5703125" style="3" customWidth="1"/>
    <col min="15362" max="15368" width="10.85546875" style="3" customWidth="1"/>
    <col min="15369" max="15369" width="9.7109375" style="3" customWidth="1"/>
    <col min="15370" max="15370" width="10.42578125" style="3" customWidth="1"/>
    <col min="15371" max="15372" width="10.85546875" style="3" customWidth="1"/>
    <col min="15373" max="15615" width="9.140625" style="3"/>
    <col min="15616" max="15616" width="5.42578125" style="3" customWidth="1"/>
    <col min="15617" max="15617" width="34.5703125" style="3" customWidth="1"/>
    <col min="15618" max="15624" width="10.85546875" style="3" customWidth="1"/>
    <col min="15625" max="15625" width="9.7109375" style="3" customWidth="1"/>
    <col min="15626" max="15626" width="10.42578125" style="3" customWidth="1"/>
    <col min="15627" max="15628" width="10.85546875" style="3" customWidth="1"/>
    <col min="15629" max="15871" width="9.140625" style="3"/>
    <col min="15872" max="15872" width="5.42578125" style="3" customWidth="1"/>
    <col min="15873" max="15873" width="34.5703125" style="3" customWidth="1"/>
    <col min="15874" max="15880" width="10.85546875" style="3" customWidth="1"/>
    <col min="15881" max="15881" width="9.7109375" style="3" customWidth="1"/>
    <col min="15882" max="15882" width="10.42578125" style="3" customWidth="1"/>
    <col min="15883" max="15884" width="10.85546875" style="3" customWidth="1"/>
    <col min="15885" max="16127" width="9.140625" style="3"/>
    <col min="16128" max="16128" width="5.42578125" style="3" customWidth="1"/>
    <col min="16129" max="16129" width="34.5703125" style="3" customWidth="1"/>
    <col min="16130" max="16136" width="10.85546875" style="3" customWidth="1"/>
    <col min="16137" max="16137" width="9.7109375" style="3" customWidth="1"/>
    <col min="16138" max="16138" width="10.42578125" style="3" customWidth="1"/>
    <col min="16139" max="16140" width="10.85546875" style="3" customWidth="1"/>
    <col min="16141" max="16384" width="9.140625" style="3"/>
  </cols>
  <sheetData>
    <row r="1" spans="1:13" ht="16.5" x14ac:dyDescent="0.25">
      <c r="A1" s="1" t="s">
        <v>0</v>
      </c>
      <c r="B1" s="2"/>
      <c r="M1" s="4" t="s">
        <v>96</v>
      </c>
    </row>
    <row r="2" spans="1:13" ht="16.5" x14ac:dyDescent="0.25">
      <c r="A2" s="1" t="s">
        <v>1</v>
      </c>
      <c r="B2" s="2"/>
    </row>
    <row r="3" spans="1:13" s="2" customFormat="1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s="2" customFormat="1" x14ac:dyDescent="0.25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s="5" customFormat="1" x14ac:dyDescent="0.25">
      <c r="A5" s="36" t="s">
        <v>95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x14ac:dyDescent="0.25">
      <c r="M6" s="7" t="s">
        <v>4</v>
      </c>
    </row>
    <row r="7" spans="1:13" s="2" customFormat="1" ht="15.75" customHeight="1" x14ac:dyDescent="0.25">
      <c r="A7" s="34" t="s">
        <v>5</v>
      </c>
      <c r="B7" s="34" t="s">
        <v>6</v>
      </c>
      <c r="C7" s="34" t="s">
        <v>7</v>
      </c>
      <c r="D7" s="34" t="s">
        <v>8</v>
      </c>
      <c r="E7" s="34" t="s">
        <v>9</v>
      </c>
      <c r="F7" s="34" t="s">
        <v>10</v>
      </c>
      <c r="G7" s="34" t="s">
        <v>11</v>
      </c>
      <c r="H7" s="34" t="s">
        <v>12</v>
      </c>
      <c r="I7" s="34" t="s">
        <v>13</v>
      </c>
      <c r="J7" s="34" t="s">
        <v>14</v>
      </c>
      <c r="K7" s="34"/>
      <c r="L7" s="34"/>
      <c r="M7" s="34" t="s">
        <v>15</v>
      </c>
    </row>
    <row r="8" spans="1:13" s="6" customFormat="1" ht="104.2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8" t="s">
        <v>7</v>
      </c>
      <c r="K8" s="8" t="s">
        <v>16</v>
      </c>
      <c r="L8" s="8" t="s">
        <v>17</v>
      </c>
      <c r="M8" s="34"/>
    </row>
    <row r="9" spans="1:13" s="6" customFormat="1" x14ac:dyDescent="0.25">
      <c r="A9" s="8" t="s">
        <v>18</v>
      </c>
      <c r="B9" s="8" t="s">
        <v>19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8">
        <v>8</v>
      </c>
      <c r="K9" s="8">
        <v>9</v>
      </c>
      <c r="L9" s="8">
        <v>10</v>
      </c>
      <c r="M9" s="8">
        <v>11</v>
      </c>
    </row>
    <row r="10" spans="1:13" x14ac:dyDescent="0.25">
      <c r="A10" s="8"/>
      <c r="B10" s="8" t="s">
        <v>20</v>
      </c>
      <c r="C10" s="9">
        <f t="shared" ref="C10:M10" si="0">C11+C70+C71+C72+C73+C74+C77</f>
        <v>8153178</v>
      </c>
      <c r="D10" s="9">
        <f t="shared" si="0"/>
        <v>2711535</v>
      </c>
      <c r="E10" s="9">
        <f t="shared" si="0"/>
        <v>5350900</v>
      </c>
      <c r="F10" s="9">
        <f t="shared" si="0"/>
        <v>8600</v>
      </c>
      <c r="G10" s="9">
        <f t="shared" si="0"/>
        <v>1170</v>
      </c>
      <c r="H10" s="9">
        <f t="shared" si="0"/>
        <v>80973</v>
      </c>
      <c r="I10" s="9">
        <f t="shared" si="0"/>
        <v>0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</v>
      </c>
    </row>
    <row r="11" spans="1:13" s="2" customFormat="1" x14ac:dyDescent="0.25">
      <c r="A11" s="10" t="s">
        <v>21</v>
      </c>
      <c r="B11" s="11" t="s">
        <v>22</v>
      </c>
      <c r="C11" s="12">
        <f t="shared" ref="C11:M11" si="1">SUM(C12:C67)+C68+C69</f>
        <v>5074960</v>
      </c>
      <c r="D11" s="12">
        <f t="shared" si="1"/>
        <v>2642535</v>
      </c>
      <c r="E11" s="12">
        <f t="shared" si="1"/>
        <v>2432425</v>
      </c>
      <c r="F11" s="12">
        <f t="shared" si="1"/>
        <v>0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 t="shared" si="1"/>
        <v>0</v>
      </c>
      <c r="K11" s="12">
        <f t="shared" si="1"/>
        <v>0</v>
      </c>
      <c r="L11" s="12">
        <f t="shared" si="1"/>
        <v>0</v>
      </c>
      <c r="M11" s="12">
        <f t="shared" si="1"/>
        <v>0</v>
      </c>
    </row>
    <row r="12" spans="1:13" x14ac:dyDescent="0.25">
      <c r="A12" s="13">
        <v>1</v>
      </c>
      <c r="B12" s="14" t="s">
        <v>23</v>
      </c>
      <c r="C12" s="15">
        <f t="shared" ref="C12:C66" si="2">SUM(D12:J12)+M12</f>
        <v>16359</v>
      </c>
      <c r="D12" s="15"/>
      <c r="E12" s="16">
        <v>16359</v>
      </c>
      <c r="F12" s="15"/>
      <c r="G12" s="15"/>
      <c r="H12" s="15"/>
      <c r="I12" s="15"/>
      <c r="J12" s="15"/>
      <c r="K12" s="15"/>
      <c r="L12" s="15"/>
      <c r="M12" s="15"/>
    </row>
    <row r="13" spans="1:13" x14ac:dyDescent="0.25">
      <c r="A13" s="13">
        <v>2</v>
      </c>
      <c r="B13" s="14" t="s">
        <v>24</v>
      </c>
      <c r="C13" s="15">
        <f t="shared" si="2"/>
        <v>600</v>
      </c>
      <c r="D13" s="15"/>
      <c r="E13" s="16">
        <v>600</v>
      </c>
      <c r="F13" s="15"/>
      <c r="G13" s="15"/>
      <c r="H13" s="15"/>
      <c r="I13" s="15"/>
      <c r="J13" s="15"/>
      <c r="K13" s="15"/>
      <c r="L13" s="15"/>
      <c r="M13" s="15"/>
    </row>
    <row r="14" spans="1:13" x14ac:dyDescent="0.25">
      <c r="A14" s="13">
        <v>3</v>
      </c>
      <c r="B14" s="14" t="s">
        <v>25</v>
      </c>
      <c r="C14" s="15">
        <f t="shared" si="2"/>
        <v>19069</v>
      </c>
      <c r="D14" s="15"/>
      <c r="E14" s="17">
        <v>19069</v>
      </c>
      <c r="F14" s="15"/>
      <c r="G14" s="15"/>
      <c r="H14" s="15"/>
      <c r="I14" s="15"/>
      <c r="J14" s="15"/>
      <c r="K14" s="15"/>
      <c r="L14" s="15"/>
      <c r="M14" s="15"/>
    </row>
    <row r="15" spans="1:13" x14ac:dyDescent="0.25">
      <c r="A15" s="13">
        <v>4</v>
      </c>
      <c r="B15" s="18" t="s">
        <v>26</v>
      </c>
      <c r="C15" s="15">
        <f t="shared" si="2"/>
        <v>5280</v>
      </c>
      <c r="D15" s="15"/>
      <c r="E15" s="19">
        <v>5280</v>
      </c>
      <c r="F15" s="15"/>
      <c r="G15" s="15"/>
      <c r="H15" s="15"/>
      <c r="I15" s="15"/>
      <c r="J15" s="15"/>
      <c r="K15" s="15"/>
      <c r="L15" s="15"/>
      <c r="M15" s="15"/>
    </row>
    <row r="16" spans="1:13" x14ac:dyDescent="0.25">
      <c r="A16" s="13">
        <v>5</v>
      </c>
      <c r="B16" s="14" t="s">
        <v>27</v>
      </c>
      <c r="C16" s="15">
        <f t="shared" si="2"/>
        <v>100266</v>
      </c>
      <c r="D16" s="15"/>
      <c r="E16" s="16">
        <v>100266</v>
      </c>
      <c r="F16" s="15"/>
      <c r="G16" s="15"/>
      <c r="H16" s="15"/>
      <c r="I16" s="15"/>
      <c r="J16" s="15"/>
      <c r="K16" s="15"/>
      <c r="L16" s="15"/>
      <c r="M16" s="15"/>
    </row>
    <row r="17" spans="1:13" x14ac:dyDescent="0.25">
      <c r="A17" s="13">
        <v>6</v>
      </c>
      <c r="B17" s="14" t="s">
        <v>28</v>
      </c>
      <c r="C17" s="15">
        <f t="shared" si="2"/>
        <v>10062</v>
      </c>
      <c r="D17" s="15"/>
      <c r="E17" s="20">
        <v>10062</v>
      </c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13">
        <v>7</v>
      </c>
      <c r="B18" s="14" t="s">
        <v>29</v>
      </c>
      <c r="C18" s="15">
        <f t="shared" si="2"/>
        <v>9623</v>
      </c>
      <c r="D18" s="15"/>
      <c r="E18" s="17">
        <v>9623</v>
      </c>
      <c r="F18" s="15"/>
      <c r="G18" s="15"/>
      <c r="H18" s="15"/>
      <c r="I18" s="15"/>
      <c r="J18" s="15"/>
      <c r="K18" s="15"/>
      <c r="L18" s="15"/>
      <c r="M18" s="15"/>
    </row>
    <row r="19" spans="1:13" x14ac:dyDescent="0.25">
      <c r="A19" s="13">
        <v>8</v>
      </c>
      <c r="B19" s="14" t="s">
        <v>30</v>
      </c>
      <c r="C19" s="15">
        <f t="shared" si="2"/>
        <v>10214</v>
      </c>
      <c r="D19" s="15"/>
      <c r="E19" s="20">
        <v>10214</v>
      </c>
      <c r="F19" s="15"/>
      <c r="G19" s="15"/>
      <c r="H19" s="15"/>
      <c r="I19" s="15"/>
      <c r="J19" s="15"/>
      <c r="K19" s="15"/>
      <c r="L19" s="15"/>
      <c r="M19" s="15"/>
    </row>
    <row r="20" spans="1:13" x14ac:dyDescent="0.25">
      <c r="A20" s="13">
        <v>9</v>
      </c>
      <c r="B20" s="14" t="s">
        <v>31</v>
      </c>
      <c r="C20" s="15">
        <f t="shared" si="2"/>
        <v>35371</v>
      </c>
      <c r="D20" s="15"/>
      <c r="E20" s="16">
        <v>35371</v>
      </c>
      <c r="F20" s="15"/>
      <c r="G20" s="15"/>
      <c r="H20" s="15"/>
      <c r="I20" s="15"/>
      <c r="J20" s="15"/>
      <c r="K20" s="15"/>
      <c r="L20" s="15"/>
      <c r="M20" s="15"/>
    </row>
    <row r="21" spans="1:13" x14ac:dyDescent="0.25">
      <c r="A21" s="13">
        <v>10</v>
      </c>
      <c r="B21" s="14" t="s">
        <v>32</v>
      </c>
      <c r="C21" s="15">
        <f t="shared" si="2"/>
        <v>9142</v>
      </c>
      <c r="D21" s="15"/>
      <c r="E21" s="17">
        <v>9142</v>
      </c>
      <c r="F21" s="15"/>
      <c r="G21" s="15"/>
      <c r="H21" s="15"/>
      <c r="I21" s="15"/>
      <c r="J21" s="15"/>
      <c r="K21" s="15"/>
      <c r="L21" s="15"/>
      <c r="M21" s="15"/>
    </row>
    <row r="22" spans="1:13" x14ac:dyDescent="0.25">
      <c r="A22" s="13">
        <v>11</v>
      </c>
      <c r="B22" s="14" t="s">
        <v>33</v>
      </c>
      <c r="C22" s="15">
        <f t="shared" si="2"/>
        <v>10514</v>
      </c>
      <c r="D22" s="15"/>
      <c r="E22" s="19">
        <v>10514</v>
      </c>
      <c r="F22" s="15"/>
      <c r="G22" s="15"/>
      <c r="H22" s="15"/>
      <c r="I22" s="15"/>
      <c r="J22" s="15"/>
      <c r="K22" s="15"/>
      <c r="L22" s="15"/>
      <c r="M22" s="15"/>
    </row>
    <row r="23" spans="1:13" x14ac:dyDescent="0.25">
      <c r="A23" s="13">
        <v>12</v>
      </c>
      <c r="B23" s="14" t="s">
        <v>34</v>
      </c>
      <c r="C23" s="15">
        <f t="shared" si="2"/>
        <v>55603</v>
      </c>
      <c r="D23" s="15"/>
      <c r="E23" s="21">
        <v>55603</v>
      </c>
      <c r="F23" s="15"/>
      <c r="G23" s="15"/>
      <c r="H23" s="15"/>
      <c r="I23" s="15"/>
      <c r="J23" s="15"/>
      <c r="K23" s="15"/>
      <c r="L23" s="15"/>
      <c r="M23" s="15"/>
    </row>
    <row r="24" spans="1:13" x14ac:dyDescent="0.25">
      <c r="A24" s="13">
        <v>13</v>
      </c>
      <c r="B24" s="14" t="s">
        <v>35</v>
      </c>
      <c r="C24" s="15">
        <f t="shared" si="2"/>
        <v>334148</v>
      </c>
      <c r="D24" s="15"/>
      <c r="E24" s="16">
        <v>334148</v>
      </c>
      <c r="F24" s="15"/>
      <c r="G24" s="15"/>
      <c r="H24" s="15"/>
      <c r="I24" s="15"/>
      <c r="J24" s="15"/>
      <c r="K24" s="15"/>
      <c r="L24" s="15"/>
      <c r="M24" s="15"/>
    </row>
    <row r="25" spans="1:13" x14ac:dyDescent="0.25">
      <c r="A25" s="13">
        <v>14</v>
      </c>
      <c r="B25" s="14" t="s">
        <v>36</v>
      </c>
      <c r="C25" s="15">
        <f t="shared" si="2"/>
        <v>33381</v>
      </c>
      <c r="D25" s="15"/>
      <c r="E25" s="16">
        <v>33381</v>
      </c>
      <c r="F25" s="15"/>
      <c r="G25" s="15"/>
      <c r="H25" s="15"/>
      <c r="I25" s="15"/>
      <c r="J25" s="15"/>
      <c r="K25" s="15"/>
      <c r="L25" s="15"/>
      <c r="M25" s="15"/>
    </row>
    <row r="26" spans="1:13" x14ac:dyDescent="0.25">
      <c r="A26" s="13">
        <v>15</v>
      </c>
      <c r="B26" s="18" t="s">
        <v>37</v>
      </c>
      <c r="C26" s="15">
        <f t="shared" si="2"/>
        <v>13171</v>
      </c>
      <c r="D26" s="15"/>
      <c r="E26" s="16">
        <v>13171</v>
      </c>
      <c r="F26" s="15"/>
      <c r="G26" s="15"/>
      <c r="H26" s="15"/>
      <c r="I26" s="15"/>
      <c r="J26" s="15"/>
      <c r="K26" s="15"/>
      <c r="L26" s="15"/>
      <c r="M26" s="15"/>
    </row>
    <row r="27" spans="1:13" ht="31.5" x14ac:dyDescent="0.25">
      <c r="A27" s="13">
        <v>16</v>
      </c>
      <c r="B27" s="18" t="s">
        <v>38</v>
      </c>
      <c r="C27" s="15">
        <f t="shared" si="2"/>
        <v>30614</v>
      </c>
      <c r="D27" s="15"/>
      <c r="E27" s="22">
        <v>30614</v>
      </c>
      <c r="F27" s="15"/>
      <c r="G27" s="15"/>
      <c r="H27" s="15"/>
      <c r="I27" s="15"/>
      <c r="J27" s="15"/>
      <c r="K27" s="15"/>
      <c r="L27" s="15"/>
      <c r="M27" s="15"/>
    </row>
    <row r="28" spans="1:13" x14ac:dyDescent="0.25">
      <c r="A28" s="13">
        <v>17</v>
      </c>
      <c r="B28" s="14" t="s">
        <v>39</v>
      </c>
      <c r="C28" s="15">
        <f t="shared" si="2"/>
        <v>350634</v>
      </c>
      <c r="D28" s="15"/>
      <c r="E28" s="17">
        <v>350634</v>
      </c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A29" s="13">
        <v>18</v>
      </c>
      <c r="B29" s="18" t="s">
        <v>40</v>
      </c>
      <c r="C29" s="15">
        <f t="shared" si="2"/>
        <v>131663</v>
      </c>
      <c r="D29" s="15"/>
      <c r="E29" s="19">
        <v>131663</v>
      </c>
      <c r="F29" s="15"/>
      <c r="G29" s="15"/>
      <c r="H29" s="15"/>
      <c r="I29" s="15"/>
      <c r="J29" s="15"/>
      <c r="K29" s="15"/>
      <c r="L29" s="15"/>
      <c r="M29" s="15"/>
    </row>
    <row r="30" spans="1:13" x14ac:dyDescent="0.25">
      <c r="A30" s="13">
        <v>19</v>
      </c>
      <c r="B30" s="18" t="s">
        <v>41</v>
      </c>
      <c r="C30" s="15">
        <f t="shared" si="2"/>
        <v>114476</v>
      </c>
      <c r="D30" s="15"/>
      <c r="E30" s="19">
        <v>114476</v>
      </c>
      <c r="F30" s="15"/>
      <c r="G30" s="15"/>
      <c r="H30" s="15"/>
      <c r="I30" s="15"/>
      <c r="J30" s="15"/>
      <c r="K30" s="15"/>
      <c r="L30" s="15"/>
      <c r="M30" s="15"/>
    </row>
    <row r="31" spans="1:13" x14ac:dyDescent="0.25">
      <c r="A31" s="13">
        <v>20</v>
      </c>
      <c r="B31" s="18" t="s">
        <v>42</v>
      </c>
      <c r="C31" s="15">
        <f t="shared" si="2"/>
        <v>7707</v>
      </c>
      <c r="D31" s="15"/>
      <c r="E31" s="19">
        <v>7707</v>
      </c>
      <c r="F31" s="15"/>
      <c r="G31" s="15"/>
      <c r="H31" s="15"/>
      <c r="I31" s="15"/>
      <c r="J31" s="15"/>
      <c r="K31" s="15"/>
      <c r="L31" s="15"/>
      <c r="M31" s="15"/>
    </row>
    <row r="32" spans="1:13" x14ac:dyDescent="0.25">
      <c r="A32" s="13">
        <v>21</v>
      </c>
      <c r="B32" s="14" t="s">
        <v>43</v>
      </c>
      <c r="C32" s="15">
        <f t="shared" si="2"/>
        <v>53063</v>
      </c>
      <c r="D32" s="15"/>
      <c r="E32" s="17">
        <v>53063</v>
      </c>
      <c r="F32" s="15"/>
      <c r="G32" s="15"/>
      <c r="H32" s="15"/>
      <c r="I32" s="15"/>
      <c r="J32" s="15"/>
      <c r="K32" s="15"/>
      <c r="L32" s="15"/>
      <c r="M32" s="15"/>
    </row>
    <row r="33" spans="1:13" x14ac:dyDescent="0.25">
      <c r="A33" s="13">
        <v>22</v>
      </c>
      <c r="B33" s="14" t="s">
        <v>44</v>
      </c>
      <c r="C33" s="15">
        <f t="shared" si="2"/>
        <v>10272</v>
      </c>
      <c r="D33" s="15"/>
      <c r="E33" s="16">
        <v>10272</v>
      </c>
      <c r="F33" s="15"/>
      <c r="G33" s="15"/>
      <c r="H33" s="15"/>
      <c r="I33" s="15"/>
      <c r="J33" s="15"/>
      <c r="K33" s="15"/>
      <c r="L33" s="15"/>
      <c r="M33" s="15"/>
    </row>
    <row r="34" spans="1:13" x14ac:dyDescent="0.25">
      <c r="A34" s="13">
        <v>23</v>
      </c>
      <c r="B34" s="14" t="s">
        <v>45</v>
      </c>
      <c r="C34" s="15">
        <f t="shared" si="2"/>
        <v>27867</v>
      </c>
      <c r="D34" s="15"/>
      <c r="E34" s="16">
        <v>27867</v>
      </c>
      <c r="F34" s="15"/>
      <c r="G34" s="15"/>
      <c r="H34" s="15"/>
      <c r="I34" s="15"/>
      <c r="J34" s="15"/>
      <c r="K34" s="15"/>
      <c r="L34" s="15"/>
      <c r="M34" s="15"/>
    </row>
    <row r="35" spans="1:13" x14ac:dyDescent="0.25">
      <c r="A35" s="13">
        <v>24</v>
      </c>
      <c r="B35" s="14" t="s">
        <v>46</v>
      </c>
      <c r="C35" s="15">
        <f t="shared" si="2"/>
        <v>8881</v>
      </c>
      <c r="D35" s="15"/>
      <c r="E35" s="17">
        <v>8881</v>
      </c>
      <c r="F35" s="15"/>
      <c r="G35" s="15"/>
      <c r="H35" s="15"/>
      <c r="I35" s="15"/>
      <c r="J35" s="15"/>
      <c r="K35" s="15"/>
      <c r="L35" s="15"/>
      <c r="M35" s="15"/>
    </row>
    <row r="36" spans="1:13" x14ac:dyDescent="0.25">
      <c r="A36" s="13">
        <v>25</v>
      </c>
      <c r="B36" s="14" t="s">
        <v>47</v>
      </c>
      <c r="C36" s="15">
        <f t="shared" si="2"/>
        <v>2211</v>
      </c>
      <c r="D36" s="15"/>
      <c r="E36" s="21">
        <v>2211</v>
      </c>
      <c r="F36" s="15"/>
      <c r="G36" s="15"/>
      <c r="H36" s="15"/>
      <c r="I36" s="15"/>
      <c r="J36" s="15"/>
      <c r="K36" s="15"/>
      <c r="L36" s="15"/>
      <c r="M36" s="15"/>
    </row>
    <row r="37" spans="1:13" x14ac:dyDescent="0.25">
      <c r="A37" s="13">
        <v>26</v>
      </c>
      <c r="B37" s="14" t="s">
        <v>48</v>
      </c>
      <c r="C37" s="15">
        <f t="shared" si="2"/>
        <v>4433</v>
      </c>
      <c r="D37" s="15"/>
      <c r="E37" s="17">
        <v>4433</v>
      </c>
      <c r="F37" s="15"/>
      <c r="G37" s="15"/>
      <c r="H37" s="15"/>
      <c r="I37" s="15"/>
      <c r="J37" s="15"/>
      <c r="K37" s="15"/>
      <c r="L37" s="15"/>
      <c r="M37" s="15"/>
    </row>
    <row r="38" spans="1:13" x14ac:dyDescent="0.25">
      <c r="A38" s="13">
        <v>27</v>
      </c>
      <c r="B38" s="14" t="s">
        <v>49</v>
      </c>
      <c r="C38" s="15">
        <f t="shared" si="2"/>
        <v>6078</v>
      </c>
      <c r="D38" s="15"/>
      <c r="E38" s="17">
        <v>6078</v>
      </c>
      <c r="F38" s="15"/>
      <c r="G38" s="15"/>
      <c r="H38" s="15"/>
      <c r="I38" s="15"/>
      <c r="J38" s="15"/>
      <c r="K38" s="15"/>
      <c r="L38" s="15"/>
      <c r="M38" s="15"/>
    </row>
    <row r="39" spans="1:13" x14ac:dyDescent="0.25">
      <c r="A39" s="13">
        <v>28</v>
      </c>
      <c r="B39" s="14" t="s">
        <v>50</v>
      </c>
      <c r="C39" s="15">
        <f t="shared" si="2"/>
        <v>19210</v>
      </c>
      <c r="D39" s="15"/>
      <c r="E39" s="17">
        <v>19210</v>
      </c>
      <c r="F39" s="15"/>
      <c r="G39" s="15"/>
      <c r="H39" s="15"/>
      <c r="I39" s="15"/>
      <c r="J39" s="15"/>
      <c r="K39" s="15"/>
      <c r="L39" s="15"/>
      <c r="M39" s="15"/>
    </row>
    <row r="40" spans="1:13" x14ac:dyDescent="0.25">
      <c r="A40" s="13">
        <v>29</v>
      </c>
      <c r="B40" s="14" t="s">
        <v>51</v>
      </c>
      <c r="C40" s="15">
        <f t="shared" si="2"/>
        <v>96349</v>
      </c>
      <c r="D40" s="15"/>
      <c r="E40" s="17">
        <v>96349</v>
      </c>
      <c r="F40" s="15"/>
      <c r="G40" s="15"/>
      <c r="H40" s="15"/>
      <c r="I40" s="15"/>
      <c r="J40" s="15"/>
      <c r="K40" s="15"/>
      <c r="L40" s="15"/>
      <c r="M40" s="15"/>
    </row>
    <row r="41" spans="1:13" x14ac:dyDescent="0.25">
      <c r="A41" s="13">
        <v>30</v>
      </c>
      <c r="B41" s="14" t="s">
        <v>52</v>
      </c>
      <c r="C41" s="15">
        <f t="shared" si="2"/>
        <v>10391</v>
      </c>
      <c r="D41" s="15"/>
      <c r="E41" s="16">
        <v>10391</v>
      </c>
      <c r="F41" s="15"/>
      <c r="G41" s="15"/>
      <c r="H41" s="15"/>
      <c r="I41" s="15"/>
      <c r="J41" s="15"/>
      <c r="K41" s="15"/>
      <c r="L41" s="15"/>
      <c r="M41" s="15"/>
    </row>
    <row r="42" spans="1:13" x14ac:dyDescent="0.25">
      <c r="A42" s="13">
        <v>31</v>
      </c>
      <c r="B42" s="14" t="s">
        <v>53</v>
      </c>
      <c r="C42" s="15">
        <f t="shared" si="2"/>
        <v>6594</v>
      </c>
      <c r="D42" s="15"/>
      <c r="E42" s="17">
        <v>6594</v>
      </c>
      <c r="F42" s="15"/>
      <c r="G42" s="15"/>
      <c r="H42" s="15"/>
      <c r="I42" s="15"/>
      <c r="J42" s="15"/>
      <c r="K42" s="15"/>
      <c r="L42" s="15"/>
      <c r="M42" s="15"/>
    </row>
    <row r="43" spans="1:13" x14ac:dyDescent="0.25">
      <c r="A43" s="13">
        <v>32</v>
      </c>
      <c r="B43" s="14" t="s">
        <v>54</v>
      </c>
      <c r="C43" s="15">
        <f t="shared" si="2"/>
        <v>9950</v>
      </c>
      <c r="D43" s="15"/>
      <c r="E43" s="17">
        <v>9950</v>
      </c>
      <c r="F43" s="15"/>
      <c r="G43" s="15"/>
      <c r="H43" s="15"/>
      <c r="I43" s="15"/>
      <c r="J43" s="15"/>
      <c r="K43" s="15"/>
      <c r="L43" s="15"/>
      <c r="M43" s="15"/>
    </row>
    <row r="44" spans="1:13" x14ac:dyDescent="0.25">
      <c r="A44" s="13">
        <v>33</v>
      </c>
      <c r="B44" s="14" t="s">
        <v>55</v>
      </c>
      <c r="C44" s="15">
        <f t="shared" si="2"/>
        <v>5251</v>
      </c>
      <c r="D44" s="15"/>
      <c r="E44" s="17">
        <v>5251</v>
      </c>
      <c r="F44" s="15"/>
      <c r="G44" s="15"/>
      <c r="H44" s="15"/>
      <c r="I44" s="15"/>
      <c r="J44" s="15"/>
      <c r="K44" s="15"/>
      <c r="L44" s="15"/>
      <c r="M44" s="15"/>
    </row>
    <row r="45" spans="1:13" x14ac:dyDescent="0.25">
      <c r="A45" s="13">
        <v>34</v>
      </c>
      <c r="B45" s="14" t="s">
        <v>56</v>
      </c>
      <c r="C45" s="15">
        <f t="shared" si="2"/>
        <v>8686</v>
      </c>
      <c r="D45" s="15"/>
      <c r="E45" s="17">
        <v>8686</v>
      </c>
      <c r="F45" s="15"/>
      <c r="G45" s="15"/>
      <c r="H45" s="15"/>
      <c r="I45" s="15"/>
      <c r="J45" s="15"/>
      <c r="K45" s="15"/>
      <c r="L45" s="15"/>
      <c r="M45" s="15"/>
    </row>
    <row r="46" spans="1:13" x14ac:dyDescent="0.25">
      <c r="A46" s="13">
        <v>35</v>
      </c>
      <c r="B46" s="14" t="s">
        <v>57</v>
      </c>
      <c r="C46" s="15">
        <f t="shared" si="2"/>
        <v>2642</v>
      </c>
      <c r="D46" s="15"/>
      <c r="E46" s="17">
        <v>2642</v>
      </c>
      <c r="F46" s="15"/>
      <c r="G46" s="15"/>
      <c r="H46" s="15"/>
      <c r="I46" s="15"/>
      <c r="J46" s="15"/>
      <c r="K46" s="15"/>
      <c r="L46" s="15"/>
      <c r="M46" s="15"/>
    </row>
    <row r="47" spans="1:13" x14ac:dyDescent="0.25">
      <c r="A47" s="13">
        <v>36</v>
      </c>
      <c r="B47" s="18" t="s">
        <v>58</v>
      </c>
      <c r="C47" s="15">
        <f t="shared" si="2"/>
        <v>2188</v>
      </c>
      <c r="D47" s="15"/>
      <c r="E47" s="20">
        <v>2188</v>
      </c>
      <c r="F47" s="15"/>
      <c r="G47" s="15"/>
      <c r="H47" s="15"/>
      <c r="I47" s="15"/>
      <c r="J47" s="15"/>
      <c r="K47" s="15"/>
      <c r="L47" s="15"/>
      <c r="M47" s="15"/>
    </row>
    <row r="48" spans="1:13" x14ac:dyDescent="0.25">
      <c r="A48" s="13">
        <v>37</v>
      </c>
      <c r="B48" s="18" t="s">
        <v>59</v>
      </c>
      <c r="C48" s="15">
        <f t="shared" si="2"/>
        <v>2062</v>
      </c>
      <c r="D48" s="15"/>
      <c r="E48" s="20">
        <v>2062</v>
      </c>
      <c r="F48" s="15"/>
      <c r="G48" s="15"/>
      <c r="H48" s="15"/>
      <c r="I48" s="15"/>
      <c r="J48" s="15"/>
      <c r="K48" s="15"/>
      <c r="L48" s="15"/>
      <c r="M48" s="15"/>
    </row>
    <row r="49" spans="1:13" x14ac:dyDescent="0.25">
      <c r="A49" s="13">
        <v>38</v>
      </c>
      <c r="B49" s="18" t="s">
        <v>60</v>
      </c>
      <c r="C49" s="15">
        <f t="shared" si="2"/>
        <v>1405</v>
      </c>
      <c r="D49" s="15"/>
      <c r="E49" s="20">
        <v>1405</v>
      </c>
      <c r="F49" s="15"/>
      <c r="G49" s="15"/>
      <c r="H49" s="15"/>
      <c r="I49" s="15"/>
      <c r="J49" s="15"/>
      <c r="K49" s="15"/>
      <c r="L49" s="15"/>
      <c r="M49" s="15"/>
    </row>
    <row r="50" spans="1:13" x14ac:dyDescent="0.25">
      <c r="A50" s="13">
        <v>39</v>
      </c>
      <c r="B50" s="18" t="s">
        <v>61</v>
      </c>
      <c r="C50" s="15">
        <f t="shared" si="2"/>
        <v>3063</v>
      </c>
      <c r="D50" s="15"/>
      <c r="E50" s="20">
        <v>3063</v>
      </c>
      <c r="F50" s="15"/>
      <c r="G50" s="15"/>
      <c r="H50" s="15"/>
      <c r="I50" s="15"/>
      <c r="J50" s="15"/>
      <c r="K50" s="15"/>
      <c r="L50" s="15"/>
      <c r="M50" s="15"/>
    </row>
    <row r="51" spans="1:13" x14ac:dyDescent="0.25">
      <c r="A51" s="13">
        <v>40</v>
      </c>
      <c r="B51" s="18" t="s">
        <v>62</v>
      </c>
      <c r="C51" s="15">
        <f t="shared" si="2"/>
        <v>832</v>
      </c>
      <c r="D51" s="15"/>
      <c r="E51" s="19">
        <v>832</v>
      </c>
      <c r="F51" s="15"/>
      <c r="G51" s="15"/>
      <c r="H51" s="15"/>
      <c r="I51" s="15"/>
      <c r="J51" s="15"/>
      <c r="K51" s="15"/>
      <c r="L51" s="15"/>
      <c r="M51" s="15"/>
    </row>
    <row r="52" spans="1:13" x14ac:dyDescent="0.25">
      <c r="A52" s="13">
        <v>41</v>
      </c>
      <c r="B52" s="15" t="s">
        <v>63</v>
      </c>
      <c r="C52" s="15">
        <f t="shared" si="2"/>
        <v>3656</v>
      </c>
      <c r="D52" s="15"/>
      <c r="E52" s="19">
        <v>3656</v>
      </c>
      <c r="F52" s="15"/>
      <c r="G52" s="15"/>
      <c r="H52" s="15"/>
      <c r="I52" s="15"/>
      <c r="J52" s="15"/>
      <c r="K52" s="15"/>
      <c r="L52" s="15"/>
      <c r="M52" s="15"/>
    </row>
    <row r="53" spans="1:13" x14ac:dyDescent="0.25">
      <c r="A53" s="13">
        <v>42</v>
      </c>
      <c r="B53" s="23" t="s">
        <v>64</v>
      </c>
      <c r="C53" s="15">
        <f t="shared" si="2"/>
        <v>4620</v>
      </c>
      <c r="D53" s="15"/>
      <c r="E53" s="21">
        <v>4620</v>
      </c>
      <c r="F53" s="15"/>
      <c r="G53" s="15"/>
      <c r="H53" s="15"/>
      <c r="I53" s="15"/>
      <c r="J53" s="15"/>
      <c r="K53" s="15"/>
      <c r="L53" s="15"/>
      <c r="M53" s="15"/>
    </row>
    <row r="54" spans="1:13" ht="31.5" x14ac:dyDescent="0.25">
      <c r="A54" s="13">
        <v>43</v>
      </c>
      <c r="B54" s="14" t="s">
        <v>65</v>
      </c>
      <c r="C54" s="15">
        <f t="shared" si="2"/>
        <v>223</v>
      </c>
      <c r="D54" s="15"/>
      <c r="E54" s="17">
        <v>223</v>
      </c>
      <c r="F54" s="15"/>
      <c r="G54" s="15"/>
      <c r="H54" s="15"/>
      <c r="I54" s="15"/>
      <c r="J54" s="15"/>
      <c r="K54" s="15"/>
      <c r="L54" s="15"/>
      <c r="M54" s="15"/>
    </row>
    <row r="55" spans="1:13" ht="24" customHeight="1" x14ac:dyDescent="0.25">
      <c r="A55" s="13">
        <v>45</v>
      </c>
      <c r="B55" s="24" t="s">
        <v>66</v>
      </c>
      <c r="C55" s="15">
        <f t="shared" si="2"/>
        <v>34106</v>
      </c>
      <c r="D55" s="15"/>
      <c r="E55" s="15">
        <v>34106</v>
      </c>
      <c r="F55" s="15"/>
      <c r="G55" s="15"/>
      <c r="H55" s="15"/>
      <c r="I55" s="15"/>
      <c r="J55" s="15"/>
      <c r="K55" s="15"/>
      <c r="L55" s="15"/>
      <c r="M55" s="15"/>
    </row>
    <row r="56" spans="1:13" ht="31.5" x14ac:dyDescent="0.25">
      <c r="A56" s="13">
        <v>46</v>
      </c>
      <c r="B56" s="24" t="s">
        <v>67</v>
      </c>
      <c r="C56" s="15">
        <f t="shared" si="2"/>
        <v>7522</v>
      </c>
      <c r="D56" s="15"/>
      <c r="E56" s="15">
        <v>7522</v>
      </c>
      <c r="F56" s="15"/>
      <c r="G56" s="15"/>
      <c r="H56" s="15"/>
      <c r="I56" s="15"/>
      <c r="J56" s="15"/>
      <c r="K56" s="15"/>
      <c r="L56" s="15"/>
      <c r="M56" s="15"/>
    </row>
    <row r="57" spans="1:13" x14ac:dyDescent="0.25">
      <c r="A57" s="13">
        <v>47</v>
      </c>
      <c r="B57" s="24" t="s">
        <v>68</v>
      </c>
      <c r="C57" s="15">
        <f t="shared" si="2"/>
        <v>8795</v>
      </c>
      <c r="D57" s="15"/>
      <c r="E57" s="15">
        <v>8795</v>
      </c>
      <c r="F57" s="15"/>
      <c r="G57" s="15"/>
      <c r="H57" s="15"/>
      <c r="I57" s="15"/>
      <c r="J57" s="15"/>
      <c r="K57" s="15"/>
      <c r="L57" s="15"/>
      <c r="M57" s="15"/>
    </row>
    <row r="58" spans="1:13" ht="31.5" x14ac:dyDescent="0.25">
      <c r="A58" s="13">
        <v>49</v>
      </c>
      <c r="B58" s="24" t="s">
        <v>69</v>
      </c>
      <c r="C58" s="15">
        <f t="shared" si="2"/>
        <v>46000</v>
      </c>
      <c r="D58" s="15"/>
      <c r="E58" s="15">
        <v>46000</v>
      </c>
      <c r="F58" s="15"/>
      <c r="G58" s="15"/>
      <c r="H58" s="15"/>
      <c r="I58" s="15"/>
      <c r="J58" s="15"/>
      <c r="K58" s="15"/>
      <c r="L58" s="15"/>
      <c r="M58" s="15"/>
    </row>
    <row r="59" spans="1:13" x14ac:dyDescent="0.25">
      <c r="A59" s="13">
        <v>51</v>
      </c>
      <c r="B59" s="24" t="s">
        <v>70</v>
      </c>
      <c r="C59" s="15">
        <f t="shared" si="2"/>
        <v>12000</v>
      </c>
      <c r="D59" s="15"/>
      <c r="E59" s="15">
        <v>12000</v>
      </c>
      <c r="F59" s="15"/>
      <c r="G59" s="15"/>
      <c r="H59" s="15"/>
      <c r="I59" s="15"/>
      <c r="J59" s="15"/>
      <c r="K59" s="15"/>
      <c r="L59" s="15"/>
      <c r="M59" s="15"/>
    </row>
    <row r="60" spans="1:13" ht="31.5" x14ac:dyDescent="0.25">
      <c r="A60" s="13">
        <v>52</v>
      </c>
      <c r="B60" s="24" t="s">
        <v>71</v>
      </c>
      <c r="C60" s="15">
        <f t="shared" si="2"/>
        <v>6531</v>
      </c>
      <c r="D60" s="15"/>
      <c r="E60" s="15">
        <v>6531</v>
      </c>
      <c r="F60" s="15"/>
      <c r="G60" s="15"/>
      <c r="H60" s="15"/>
      <c r="I60" s="15"/>
      <c r="J60" s="15"/>
      <c r="K60" s="15"/>
      <c r="L60" s="15"/>
      <c r="M60" s="15"/>
    </row>
    <row r="61" spans="1:13" ht="31.5" x14ac:dyDescent="0.25">
      <c r="A61" s="13">
        <v>53</v>
      </c>
      <c r="B61" s="24" t="s">
        <v>72</v>
      </c>
      <c r="C61" s="15">
        <f t="shared" si="2"/>
        <v>6351</v>
      </c>
      <c r="D61" s="15"/>
      <c r="E61" s="15">
        <v>6351</v>
      </c>
      <c r="F61" s="15"/>
      <c r="G61" s="15"/>
      <c r="H61" s="15"/>
      <c r="I61" s="15"/>
      <c r="J61" s="15"/>
      <c r="K61" s="15"/>
      <c r="L61" s="15"/>
      <c r="M61" s="15"/>
    </row>
    <row r="62" spans="1:13" x14ac:dyDescent="0.25">
      <c r="A62" s="13">
        <v>54</v>
      </c>
      <c r="B62" s="24" t="s">
        <v>73</v>
      </c>
      <c r="C62" s="15">
        <f t="shared" si="2"/>
        <v>600</v>
      </c>
      <c r="D62" s="15"/>
      <c r="E62" s="15">
        <v>600</v>
      </c>
      <c r="F62" s="15"/>
      <c r="G62" s="15"/>
      <c r="H62" s="15"/>
      <c r="I62" s="15"/>
      <c r="J62" s="15"/>
      <c r="K62" s="15"/>
      <c r="L62" s="15"/>
      <c r="M62" s="15"/>
    </row>
    <row r="63" spans="1:13" x14ac:dyDescent="0.25">
      <c r="A63" s="13">
        <v>55</v>
      </c>
      <c r="B63" s="24" t="s">
        <v>74</v>
      </c>
      <c r="C63" s="15">
        <f t="shared" si="2"/>
        <v>12000</v>
      </c>
      <c r="D63" s="15"/>
      <c r="E63" s="15">
        <v>12000</v>
      </c>
      <c r="F63" s="15"/>
      <c r="G63" s="15"/>
      <c r="H63" s="15"/>
      <c r="I63" s="15"/>
      <c r="J63" s="15"/>
      <c r="K63" s="15"/>
      <c r="L63" s="15"/>
      <c r="M63" s="15"/>
    </row>
    <row r="64" spans="1:13" x14ac:dyDescent="0.25">
      <c r="A64" s="13">
        <v>56</v>
      </c>
      <c r="B64" s="25" t="s">
        <v>75</v>
      </c>
      <c r="C64" s="15">
        <f t="shared" si="2"/>
        <v>1061</v>
      </c>
      <c r="D64" s="15"/>
      <c r="E64" s="15">
        <v>1061</v>
      </c>
      <c r="F64" s="15"/>
      <c r="G64" s="15"/>
      <c r="H64" s="15"/>
      <c r="I64" s="15"/>
      <c r="J64" s="15"/>
      <c r="K64" s="15"/>
      <c r="L64" s="15"/>
      <c r="M64" s="15"/>
    </row>
    <row r="65" spans="1:13" ht="21" customHeight="1" x14ac:dyDescent="0.25">
      <c r="A65" s="13">
        <v>57</v>
      </c>
      <c r="B65" s="18" t="s">
        <v>76</v>
      </c>
      <c r="C65" s="15">
        <f t="shared" si="2"/>
        <v>1787</v>
      </c>
      <c r="D65" s="15"/>
      <c r="E65" s="15">
        <v>1787</v>
      </c>
      <c r="F65" s="15"/>
      <c r="G65" s="15"/>
      <c r="H65" s="15"/>
      <c r="I65" s="15"/>
      <c r="J65" s="15"/>
      <c r="K65" s="15"/>
      <c r="L65" s="15"/>
      <c r="M65" s="15"/>
    </row>
    <row r="66" spans="1:13" x14ac:dyDescent="0.25">
      <c r="A66" s="13">
        <v>58</v>
      </c>
      <c r="B66" s="25" t="s">
        <v>77</v>
      </c>
      <c r="C66" s="15">
        <f t="shared" si="2"/>
        <v>308125</v>
      </c>
      <c r="D66" s="15"/>
      <c r="E66" s="15">
        <f>24610+280000+3515</f>
        <v>308125</v>
      </c>
      <c r="F66" s="15"/>
      <c r="G66" s="15"/>
      <c r="H66" s="15"/>
      <c r="I66" s="15"/>
      <c r="J66" s="15"/>
      <c r="K66" s="15"/>
      <c r="L66" s="15"/>
      <c r="M66" s="15"/>
    </row>
    <row r="67" spans="1:13" s="2" customFormat="1" x14ac:dyDescent="0.25">
      <c r="A67" s="13">
        <v>59</v>
      </c>
      <c r="B67" s="26" t="s">
        <v>78</v>
      </c>
      <c r="C67" s="27">
        <f>SUM(D67:J67)+M67</f>
        <v>399723</v>
      </c>
      <c r="D67" s="27"/>
      <c r="E67" s="27">
        <f>'[1]PL 03 -DT 2020'!F33-SUM(E12:E66)</f>
        <v>399723</v>
      </c>
      <c r="F67" s="27"/>
      <c r="G67" s="27"/>
      <c r="H67" s="27"/>
      <c r="I67" s="27"/>
      <c r="J67" s="27"/>
      <c r="K67" s="27"/>
      <c r="L67" s="27"/>
      <c r="M67" s="27"/>
    </row>
    <row r="68" spans="1:13" s="2" customFormat="1" x14ac:dyDescent="0.25">
      <c r="A68" s="28">
        <v>60</v>
      </c>
      <c r="B68" s="26" t="s">
        <v>79</v>
      </c>
      <c r="C68" s="27">
        <f t="shared" ref="C68:C75" si="3">SUM(D68:J68)+M68</f>
        <v>2638426</v>
      </c>
      <c r="D68" s="27">
        <f>'[1]PL 03 -DT 2020'!F13</f>
        <v>2638426</v>
      </c>
      <c r="E68" s="27"/>
      <c r="F68" s="27"/>
      <c r="G68" s="27"/>
      <c r="H68" s="27"/>
      <c r="I68" s="27"/>
      <c r="J68" s="27"/>
      <c r="K68" s="27"/>
      <c r="L68" s="27"/>
      <c r="M68" s="27"/>
    </row>
    <row r="69" spans="1:13" s="2" customFormat="1" x14ac:dyDescent="0.25">
      <c r="A69" s="28">
        <v>61</v>
      </c>
      <c r="B69" s="26" t="s">
        <v>80</v>
      </c>
      <c r="C69" s="27">
        <f t="shared" si="3"/>
        <v>4109</v>
      </c>
      <c r="D69" s="27">
        <f>'[1]PL 03 -DT 2020'!F32</f>
        <v>4109</v>
      </c>
      <c r="E69" s="27"/>
      <c r="F69" s="27"/>
      <c r="G69" s="27"/>
      <c r="H69" s="27"/>
      <c r="I69" s="27"/>
      <c r="J69" s="27"/>
      <c r="K69" s="27"/>
      <c r="L69" s="27"/>
      <c r="M69" s="27"/>
    </row>
    <row r="70" spans="1:13" s="2" customFormat="1" ht="54" customHeight="1" x14ac:dyDescent="0.25">
      <c r="A70" s="28" t="s">
        <v>81</v>
      </c>
      <c r="B70" s="29" t="s">
        <v>82</v>
      </c>
      <c r="C70" s="27">
        <f t="shared" si="3"/>
        <v>8600</v>
      </c>
      <c r="D70" s="27"/>
      <c r="E70" s="27"/>
      <c r="F70" s="27">
        <f>'[1]PL 03 -DT 2020'!F47</f>
        <v>8600</v>
      </c>
      <c r="G70" s="27"/>
      <c r="H70" s="27"/>
      <c r="I70" s="27"/>
      <c r="J70" s="27"/>
      <c r="K70" s="27"/>
      <c r="L70" s="27"/>
      <c r="M70" s="27"/>
    </row>
    <row r="71" spans="1:13" s="2" customFormat="1" ht="34.5" customHeight="1" x14ac:dyDescent="0.25">
      <c r="A71" s="28" t="s">
        <v>83</v>
      </c>
      <c r="B71" s="29" t="s">
        <v>84</v>
      </c>
      <c r="C71" s="27">
        <f t="shared" si="3"/>
        <v>1170</v>
      </c>
      <c r="D71" s="27"/>
      <c r="E71" s="27"/>
      <c r="F71" s="27"/>
      <c r="G71" s="27">
        <v>1170</v>
      </c>
      <c r="H71" s="27"/>
      <c r="I71" s="27"/>
      <c r="J71" s="27"/>
      <c r="K71" s="27"/>
      <c r="L71" s="27"/>
      <c r="M71" s="27"/>
    </row>
    <row r="72" spans="1:13" s="2" customFormat="1" ht="34.5" customHeight="1" x14ac:dyDescent="0.25">
      <c r="A72" s="28" t="s">
        <v>85</v>
      </c>
      <c r="B72" s="29" t="s">
        <v>86</v>
      </c>
      <c r="C72" s="27">
        <f t="shared" si="3"/>
        <v>80973</v>
      </c>
      <c r="D72" s="27"/>
      <c r="E72" s="27"/>
      <c r="F72" s="27"/>
      <c r="G72" s="27"/>
      <c r="H72" s="27">
        <f>'[1]PL 03 -DT 2020'!F49</f>
        <v>80973</v>
      </c>
      <c r="I72" s="27"/>
      <c r="J72" s="27"/>
      <c r="K72" s="27"/>
      <c r="L72" s="27"/>
      <c r="M72" s="27"/>
    </row>
    <row r="73" spans="1:13" s="2" customFormat="1" ht="34.5" customHeight="1" x14ac:dyDescent="0.25">
      <c r="A73" s="28" t="s">
        <v>87</v>
      </c>
      <c r="B73" s="29" t="s">
        <v>88</v>
      </c>
      <c r="C73" s="27">
        <f t="shared" si="3"/>
        <v>0</v>
      </c>
      <c r="D73" s="27"/>
      <c r="E73" s="27"/>
      <c r="F73" s="27"/>
      <c r="G73" s="27"/>
      <c r="H73" s="27"/>
      <c r="I73" s="27">
        <f>'[1]PL 03 -DT 2020'!F50</f>
        <v>0</v>
      </c>
      <c r="J73" s="27"/>
      <c r="K73" s="27"/>
      <c r="L73" s="27"/>
      <c r="M73" s="27"/>
    </row>
    <row r="74" spans="1:13" s="2" customFormat="1" ht="34.5" customHeight="1" x14ac:dyDescent="0.25">
      <c r="A74" s="28" t="s">
        <v>89</v>
      </c>
      <c r="B74" s="29" t="s">
        <v>90</v>
      </c>
      <c r="C74" s="27">
        <f>SUM(C75:C76)</f>
        <v>2987475</v>
      </c>
      <c r="D74" s="27">
        <f t="shared" ref="D74:M74" si="4">SUM(D75:D76)</f>
        <v>69000</v>
      </c>
      <c r="E74" s="27">
        <f t="shared" si="4"/>
        <v>2918475</v>
      </c>
      <c r="F74" s="27">
        <f t="shared" si="4"/>
        <v>0</v>
      </c>
      <c r="G74" s="27">
        <f t="shared" si="4"/>
        <v>0</v>
      </c>
      <c r="H74" s="27">
        <f t="shared" si="4"/>
        <v>0</v>
      </c>
      <c r="I74" s="27">
        <f t="shared" si="4"/>
        <v>0</v>
      </c>
      <c r="J74" s="27">
        <f t="shared" si="4"/>
        <v>0</v>
      </c>
      <c r="K74" s="27">
        <f t="shared" si="4"/>
        <v>0</v>
      </c>
      <c r="L74" s="27">
        <f t="shared" si="4"/>
        <v>0</v>
      </c>
      <c r="M74" s="27">
        <f t="shared" si="4"/>
        <v>0</v>
      </c>
    </row>
    <row r="75" spans="1:13" ht="21" customHeight="1" x14ac:dyDescent="0.25">
      <c r="A75" s="28"/>
      <c r="B75" s="30" t="s">
        <v>91</v>
      </c>
      <c r="C75" s="15">
        <f t="shared" si="3"/>
        <v>2673131</v>
      </c>
      <c r="D75" s="15"/>
      <c r="E75" s="15">
        <f>'[1]PL 03 -DT 2020'!F57</f>
        <v>2673131</v>
      </c>
      <c r="F75" s="15"/>
      <c r="G75" s="15"/>
      <c r="H75" s="15"/>
      <c r="I75" s="15"/>
      <c r="J75" s="15"/>
      <c r="K75" s="15"/>
      <c r="L75" s="15"/>
      <c r="M75" s="15"/>
    </row>
    <row r="76" spans="1:13" ht="21" customHeight="1" x14ac:dyDescent="0.25">
      <c r="A76" s="28"/>
      <c r="B76" s="30" t="s">
        <v>92</v>
      </c>
      <c r="C76" s="15">
        <f>SUM(D76:J76)+M76</f>
        <v>314344</v>
      </c>
      <c r="D76" s="15">
        <v>69000</v>
      </c>
      <c r="E76" s="15">
        <f>314344-69000</f>
        <v>245344</v>
      </c>
      <c r="F76" s="15"/>
      <c r="G76" s="15"/>
      <c r="H76" s="15"/>
      <c r="I76" s="15"/>
      <c r="J76" s="15"/>
      <c r="K76" s="15"/>
      <c r="L76" s="15"/>
      <c r="M76" s="15"/>
    </row>
    <row r="77" spans="1:13" s="2" customFormat="1" ht="34.5" customHeight="1" x14ac:dyDescent="0.25">
      <c r="A77" s="31" t="s">
        <v>93</v>
      </c>
      <c r="B77" s="32" t="s">
        <v>94</v>
      </c>
      <c r="C77" s="33">
        <f>SUM(D77:J77)+M77</f>
        <v>0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</row>
  </sheetData>
  <mergeCells count="14">
    <mergeCell ref="H7:H8"/>
    <mergeCell ref="I7:I8"/>
    <mergeCell ref="J7:L7"/>
    <mergeCell ref="M7:M8"/>
    <mergeCell ref="A3:M3"/>
    <mergeCell ref="A4:M4"/>
    <mergeCell ref="A5:M5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19685039370078741" right="0.19685039370078741" top="0.27559055118110237" bottom="0.23622047244094491" header="0.19685039370078741" footer="0.19685039370078741"/>
  <pageSetup paperSize="9" scale="92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dvknhat</dc:creator>
  <cp:lastModifiedBy>dvknhat</cp:lastModifiedBy>
  <cp:lastPrinted>2020-12-29T00:12:24Z</cp:lastPrinted>
  <dcterms:created xsi:type="dcterms:W3CDTF">2020-12-28T07:56:29Z</dcterms:created>
  <dcterms:modified xsi:type="dcterms:W3CDTF">2020-12-29T00:12:27Z</dcterms:modified>
</cp:coreProperties>
</file>