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ao Chau\công khai\Báo cáo\"/>
    </mc:Choice>
  </mc:AlternateContent>
  <bookViews>
    <workbookView xWindow="0" yWindow="0" windowWidth="20490" windowHeight="7665"/>
  </bookViews>
  <sheets>
    <sheet name="Sheet1" sheetId="1" r:id="rId1"/>
  </sheets>
  <definedNames>
    <definedName name="_xlnm.Print_Titles" localSheetId="0">Sheet1!$5:$7</definedName>
  </definedNames>
  <calcPr calcId="162913"/>
</workbook>
</file>

<file path=xl/calcChain.xml><?xml version="1.0" encoding="utf-8"?>
<calcChain xmlns="http://schemas.openxmlformats.org/spreadsheetml/2006/main">
  <c r="H8" i="1" l="1"/>
  <c r="G8" i="1"/>
  <c r="D8" i="1"/>
  <c r="C8" i="1"/>
  <c r="G10" i="1" l="1"/>
  <c r="H10" i="1"/>
  <c r="G11" i="1"/>
  <c r="H11" i="1"/>
  <c r="G12" i="1"/>
  <c r="H12" i="1"/>
  <c r="G13" i="1"/>
  <c r="G14" i="1"/>
  <c r="H14" i="1"/>
  <c r="G15" i="1"/>
  <c r="H15" i="1"/>
  <c r="G16" i="1"/>
  <c r="H16" i="1"/>
  <c r="G17" i="1"/>
  <c r="G18" i="1"/>
  <c r="H18" i="1"/>
  <c r="G20" i="1"/>
  <c r="G21" i="1"/>
  <c r="G22" i="1"/>
  <c r="H22" i="1"/>
  <c r="G23" i="1"/>
  <c r="H23" i="1"/>
  <c r="G24" i="1"/>
  <c r="H24" i="1"/>
  <c r="G25" i="1"/>
  <c r="H25" i="1"/>
  <c r="G26" i="1"/>
  <c r="H26" i="1"/>
  <c r="G27" i="1"/>
  <c r="H27" i="1"/>
  <c r="G28" i="1"/>
  <c r="H28" i="1"/>
  <c r="G29" i="1"/>
  <c r="H29" i="1"/>
  <c r="G30" i="1"/>
  <c r="H30" i="1"/>
  <c r="G31" i="1"/>
  <c r="G32" i="1"/>
  <c r="H32" i="1"/>
  <c r="G33" i="1"/>
  <c r="H33" i="1"/>
  <c r="G36" i="1"/>
  <c r="G37" i="1"/>
  <c r="G38" i="1"/>
  <c r="G39" i="1"/>
  <c r="H9" i="1" l="1"/>
  <c r="D13" i="1"/>
  <c r="H13" i="1" s="1"/>
  <c r="C35" i="1"/>
  <c r="G35" i="1" s="1"/>
  <c r="A39" i="1"/>
  <c r="D31" i="1"/>
  <c r="H31" i="1" s="1"/>
  <c r="D19" i="1"/>
  <c r="H19" i="1" s="1"/>
  <c r="C19" i="1"/>
  <c r="G19" i="1" s="1"/>
  <c r="D21" i="1"/>
  <c r="H21" i="1" s="1"/>
  <c r="C9" i="1" l="1"/>
  <c r="G9" i="1" s="1"/>
  <c r="A37" i="1"/>
  <c r="A11" i="1"/>
  <c r="A12" i="1" s="1"/>
  <c r="A13" i="1" s="1"/>
  <c r="A14" i="1" s="1"/>
  <c r="A15" i="1" s="1"/>
  <c r="A18" i="1" s="1"/>
  <c r="A19" i="1" s="1"/>
  <c r="A24" i="1" s="1"/>
  <c r="A25" i="1" s="1"/>
  <c r="A26" i="1" s="1"/>
  <c r="A27" i="1" s="1"/>
  <c r="A28" i="1" s="1"/>
</calcChain>
</file>

<file path=xl/sharedStrings.xml><?xml version="1.0" encoding="utf-8"?>
<sst xmlns="http://schemas.openxmlformats.org/spreadsheetml/2006/main" count="70" uniqueCount="50">
  <si>
    <t>(Dự toán trình Hội đồng nhân dân)</t>
  </si>
  <si>
    <t>STT</t>
  </si>
  <si>
    <t>NỘI DUNG</t>
  </si>
  <si>
    <t>I</t>
  </si>
  <si>
    <t>II</t>
  </si>
  <si>
    <t>III</t>
  </si>
  <si>
    <t>IV</t>
  </si>
  <si>
    <t>-</t>
  </si>
  <si>
    <t>Biểu số 35/CK-NSNN</t>
  </si>
  <si>
    <t>SO SÁNH (%)</t>
  </si>
  <si>
    <t>TỔNG THU NGÂN SÁCH NHÀ NƯỚC</t>
  </si>
  <si>
    <t>Thu nội địa</t>
  </si>
  <si>
    <t>Thu từ khu vực DNNN do Trung ương quản lý</t>
  </si>
  <si>
    <t>Thu từ khu vực DNNN do địa phương quản lý</t>
  </si>
  <si>
    <t xml:space="preserve">Thu từ khu vực doanh nghiệp có vốn đầu tư nước ngoài </t>
  </si>
  <si>
    <t>Thu từ khu vực kinh tế ngoài quốc doanh</t>
  </si>
  <si>
    <t>Thuế thu nhập cá nhân</t>
  </si>
  <si>
    <t>Thuế bảo vệ môi trường</t>
  </si>
  <si>
    <t>Thuế  BVMT thu từ hàng hóa sản xuất, kinh doanh trong nước</t>
  </si>
  <si>
    <t>Thuế  BVMT thu từ hàng hóa nhập khẩu</t>
  </si>
  <si>
    <t>Lệ phí trước bạ</t>
  </si>
  <si>
    <t xml:space="preserve">Thu phí, lệ phí </t>
  </si>
  <si>
    <t xml:space="preserve"> Phí và lệ phí trung ương</t>
  </si>
  <si>
    <t xml:space="preserve"> Phí và lệ phí địa phương</t>
  </si>
  <si>
    <t xml:space="preserve"> Phí và lệ phí huyện</t>
  </si>
  <si>
    <t xml:space="preserve"> Phí và lệ phí xã, phường</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</si>
  <si>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</si>
  <si>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</si>
  <si>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</si>
  <si>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</si>
  <si>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</si>
  <si>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</si>
  <si>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</si>
  <si>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</si>
  <si>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</si>
  <si>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</si>
  <si>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 xml:space="preserve">Thu từ dầu thô </t>
  </si>
  <si>
    <t>Thu từ hoạt động xuất, nhập khẩu</t>
  </si>
  <si>
    <t>Thuế giá trị gia tăng thu từ hàng hóa nhập khẩu</t>
  </si>
  <si>
    <t>Thu khác</t>
  </si>
  <si>
    <t>Thu viện trợ</t>
  </si>
  <si>
    <t>TỔNG THU
NSNN</t>
  </si>
  <si>
    <t>Thuế bảo vệ môi trường thu từ hàng hóa nhập khẩu</t>
  </si>
  <si>
    <t>UBND TỈNH KHÁNH HÒA</t>
  </si>
  <si>
    <r>
      <t xml:space="preserve">ƯỚC THỰC HIỆN NĂM 2021
</t>
    </r>
    <r>
      <rPr>
        <sz val="11"/>
        <rFont val="Times New Roman"/>
        <family val="1"/>
      </rPr>
      <t xml:space="preserve"> </t>
    </r>
  </si>
  <si>
    <t>THU
NSĐP</t>
  </si>
  <si>
    <t>Thuế XK, NK, TTBĐ hàng hóa nhập khẩu</t>
  </si>
  <si>
    <t xml:space="preserve"> </t>
  </si>
  <si>
    <t>DỰ TOÁN THU NGÂN SÁCH NHÀ NƯỚC NĂM 2022</t>
  </si>
  <si>
    <t>DỰ TOÁN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</si>
</sst>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quot;&quot;;_(@_)"/>
  </numFmts>
  <fonts count="19">
    <font>
      <sz val="11"/>
      <color theme="1"/>
      <name val="Calibri"/>
      <family val="2"/>
      <scheme val="minor"/>
    </font>
    <font>
      <sz val="12"/>
      <name val=".VnArial Narrow"/>
    </font>
    <font>
      <sz val="12"/>
      <name val=".VnArial Narrow"/>
      <family val="2"/>
    </font>
    <font>
      <sz val="12"/>
      <name val="Times New Roman"/>
      <family val="1"/>
    </font>
    <font>
      <b/>
      <sz val="12"/>
      <name val="Times New Roman"/>
      <family val="1"/>
    </font>
    <font>
      <i/>
      <sz val="12"/>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3"/>
      <name val=".VnTime"/>
      <family val="2"/>
    </font>
    <font>
      <sz val="11"/>
      <name val="Times New Roman"/>
      <family val="1"/>
      <charset val="163"/>
    </font>
    <font>
      <sz val="11"/>
      <name val="Times New Roman"/>
      <family val="1"/>
    </font>
    <font>
      <sz val="11"/>
      <color theme="1"/>
      <name val="Calibri"/>
      <family val="2"/>
      <charset val="163"/>
      <scheme val="minor"/>
    </font>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2">
    <xf numFmtId="0" fontId="0" fillId="0" borderId="0"/>
    <xf numFmtId="43" fontId="15" fillId="0" borderId="0" applyFont="0" applyFill="0" applyBorder="0" applyAlignment="0" applyProtection="0"/>
    <xf numFmtId="44" fontId="15" fillId="0" borderId="0" applyFont="0" applyFill="0" applyBorder="0" applyAlignment="0" applyProtection="0"/>
    <xf numFmtId="164" fontId="14" fillId="0" borderId="0" applyFont="0" applyFill="0" applyBorder="0" applyAlignment="0" applyProtection="0"/>
    <xf numFmtId="0" fontId="12" fillId="0" borderId="0"/>
    <xf numFmtId="0" fontId="13" fillId="0" borderId="0"/>
    <xf numFmtId="0" fontId="2" fillId="0" borderId="0"/>
    <xf numFmtId="0" fontId="17" fillId="0" borderId="0"/>
    <xf numFmtId="0" fontId="12" fillId="0" borderId="0"/>
    <xf numFmtId="0" fontId="15" fillId="0" borderId="0"/>
    <xf numFmtId="0" fontId="1" fillId="0" borderId="0"/>
    <xf numFmtId="43" fontId="18" fillId="0" borderId="0" applyFont="0" applyFill="0" applyBorder="0" applyAlignment="0" applyProtection="0"/>
  </cellStyleXfs>
  <cellXfs count="62">
    <xf numFmtId="0" fontId="0" fillId="0" borderId="0" xfId="0"/>
    <xf numFmtId="0" fontId="9" fillId="0" borderId="0" xfId="4" applyFont="1" applyFill="1"/>
    <xf numFmtId="0" fontId="4" fillId="0" borderId="0" xfId="0" applyFont="1" applyFill="1" applyAlignment="1">
      <alignment horizontal="centerContinuous"/>
    </xf>
    <xf numFmtId="0" fontId="3" fillId="0" borderId="0" xfId="0" applyFont="1" applyFill="1" applyAlignment="1">
      <alignment horizontal="centerContinuous"/>
    </xf>
    <xf numFmtId="0" fontId="3" fillId="0" borderId="0" xfId="0" applyFont="1" applyFill="1" applyAlignment="1">
      <alignment horizontal="right"/>
    </xf>
    <xf numFmtId="0" fontId="3" fillId="0" borderId="0" xfId="0" applyFont="1" applyFill="1"/>
    <xf numFmtId="0" fontId="9" fillId="0" borderId="0" xfId="0" applyFont="1" applyFill="1"/>
    <xf numFmtId="0" fontId="4" fillId="0" borderId="1"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xf numFmtId="0" fontId="3" fillId="0" borderId="2" xfId="0" applyFont="1" applyFill="1" applyBorder="1" applyAlignment="1">
      <alignment horizontal="center"/>
    </xf>
    <xf numFmtId="0" fontId="3" fillId="0" borderId="3" xfId="0" applyFont="1" applyFill="1" applyBorder="1"/>
    <xf numFmtId="0" fontId="8" fillId="0" borderId="0" xfId="0" applyFont="1" applyFill="1"/>
    <xf numFmtId="0" fontId="4" fillId="0" borderId="0" xfId="0" applyFont="1" applyFill="1" applyAlignment="1">
      <alignment horizontal="left"/>
    </xf>
    <xf numFmtId="0" fontId="7" fillId="0" borderId="0" xfId="0" applyFont="1" applyFill="1" applyAlignment="1">
      <alignment horizontal="centerContinuous"/>
    </xf>
    <xf numFmtId="0" fontId="11" fillId="0" borderId="0" xfId="0" applyFont="1" applyFill="1" applyAlignment="1">
      <alignment horizontal="centerContinuous"/>
    </xf>
    <xf numFmtId="0" fontId="6" fillId="0" borderId="4" xfId="0" applyFont="1" applyFill="1" applyBorder="1"/>
    <xf numFmtId="0" fontId="6" fillId="0" borderId="0" xfId="0" applyFont="1" applyFill="1"/>
    <xf numFmtId="0" fontId="4" fillId="0" borderId="5" xfId="0" applyFont="1" applyFill="1" applyBorder="1"/>
    <xf numFmtId="0" fontId="9" fillId="0" borderId="4" xfId="0" applyFont="1" applyFill="1" applyBorder="1"/>
    <xf numFmtId="3" fontId="9" fillId="0" borderId="2" xfId="0" applyNumberFormat="1" applyFont="1" applyFill="1" applyBorder="1"/>
    <xf numFmtId="0" fontId="5" fillId="0" borderId="2" xfId="0" quotePrefix="1" applyFont="1" applyFill="1" applyBorder="1" applyAlignment="1">
      <alignment horizontal="center"/>
    </xf>
    <xf numFmtId="0" fontId="5" fillId="0" borderId="2" xfId="0" applyFont="1" applyFill="1" applyBorder="1"/>
    <xf numFmtId="0" fontId="5" fillId="0" borderId="3" xfId="0" applyFont="1" applyFill="1" applyBorder="1"/>
    <xf numFmtId="0" fontId="3" fillId="0" borderId="2" xfId="0" applyFont="1" applyFill="1" applyBorder="1" applyAlignment="1">
      <alignment horizontal="center" vertical="center"/>
    </xf>
    <xf numFmtId="0" fontId="3" fillId="0" borderId="3" xfId="0" applyFont="1" applyFill="1" applyBorder="1" applyAlignment="1">
      <alignment vertical="center" wrapText="1"/>
    </xf>
    <xf numFmtId="0" fontId="4" fillId="0" borderId="6" xfId="0" applyFont="1" applyFill="1" applyBorder="1" applyAlignment="1">
      <alignment horizontal="center"/>
    </xf>
    <xf numFmtId="0" fontId="4" fillId="0" borderId="6" xfId="0" applyFont="1" applyFill="1" applyBorder="1"/>
    <xf numFmtId="3" fontId="9" fillId="0" borderId="6" xfId="0" applyNumberFormat="1" applyFont="1" applyFill="1" applyBorder="1"/>
    <xf numFmtId="0" fontId="8" fillId="0" borderId="0" xfId="0" quotePrefix="1" applyFont="1" applyFill="1" applyAlignment="1">
      <alignment horizontal="left"/>
    </xf>
    <xf numFmtId="0" fontId="8" fillId="0" borderId="0" xfId="0" quotePrefix="1" applyFont="1" applyFill="1" applyBorder="1"/>
    <xf numFmtId="0" fontId="10" fillId="0" borderId="7" xfId="0" applyFont="1" applyFill="1" applyBorder="1" applyAlignment="1">
      <alignment horizontal="center" wrapText="1"/>
    </xf>
    <xf numFmtId="3" fontId="7" fillId="0" borderId="2" xfId="0" applyNumberFormat="1" applyFont="1" applyFill="1" applyBorder="1"/>
    <xf numFmtId="3" fontId="7" fillId="0" borderId="1" xfId="0" applyNumberFormat="1" applyFont="1" applyFill="1" applyBorder="1"/>
    <xf numFmtId="0" fontId="7" fillId="0" borderId="4" xfId="0" applyFont="1" applyFill="1" applyBorder="1"/>
    <xf numFmtId="0" fontId="7" fillId="0" borderId="0" xfId="0" applyFont="1" applyFill="1"/>
    <xf numFmtId="3" fontId="8" fillId="0" borderId="2" xfId="0" applyNumberFormat="1" applyFont="1" applyFill="1" applyBorder="1"/>
    <xf numFmtId="0" fontId="8" fillId="0" borderId="4" xfId="0" applyFont="1" applyFill="1" applyBorder="1"/>
    <xf numFmtId="43" fontId="11" fillId="0" borderId="0" xfId="11" applyFont="1" applyFill="1" applyAlignment="1">
      <alignment horizontal="centerContinuous"/>
    </xf>
    <xf numFmtId="43" fontId="10" fillId="0" borderId="7" xfId="11" applyFont="1" applyFill="1" applyBorder="1" applyAlignment="1">
      <alignment horizontal="center" wrapText="1"/>
    </xf>
    <xf numFmtId="43" fontId="7" fillId="0" borderId="2" xfId="11" applyFont="1" applyFill="1" applyBorder="1"/>
    <xf numFmtId="43" fontId="9" fillId="0" borderId="2" xfId="11" applyFont="1" applyFill="1" applyBorder="1"/>
    <xf numFmtId="43" fontId="8" fillId="0" borderId="2" xfId="11" applyFont="1" applyFill="1" applyBorder="1"/>
    <xf numFmtId="43" fontId="9" fillId="0" borderId="6" xfId="11" applyFont="1" applyFill="1" applyBorder="1"/>
    <xf numFmtId="43" fontId="9" fillId="0" borderId="0" xfId="11" applyFont="1" applyFill="1"/>
    <xf numFmtId="43" fontId="3" fillId="0" borderId="0" xfId="11" applyFont="1" applyFill="1"/>
    <xf numFmtId="0" fontId="5" fillId="0" borderId="0" xfId="0" applyNumberFormat="1" applyFont="1" applyFill="1" applyAlignment="1">
      <alignment horizontal="center" vertical="center" wrapText="1"/>
    </xf>
    <xf numFmtId="43" fontId="4" fillId="0" borderId="0" xfId="11" applyFont="1" applyFill="1" applyAlignment="1">
      <alignment horizontal="right"/>
    </xf>
    <xf numFmtId="0" fontId="10" fillId="0" borderId="8" xfId="0" applyFont="1" applyFill="1" applyBorder="1" applyAlignment="1">
      <alignment horizontal="center" vertical="center"/>
    </xf>
    <xf numFmtId="0" fontId="10" fillId="0" borderId="7" xfId="0" applyFont="1" applyFill="1" applyBorder="1" applyAlignment="1">
      <alignment horizontal="center" vertical="center"/>
    </xf>
    <xf numFmtId="0" fontId="16" fillId="0" borderId="7" xfId="0" quotePrefix="1" applyFont="1" applyFill="1" applyBorder="1" applyAlignment="1">
      <alignment horizontal="center" vertical="center"/>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0"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43" fontId="10" fillId="0" borderId="9" xfId="11" applyFont="1" applyFill="1" applyBorder="1" applyAlignment="1">
      <alignment horizontal="center" vertical="center"/>
    </xf>
    <xf numFmtId="43" fontId="10" fillId="0" borderId="10" xfId="11" applyFont="1" applyFill="1" applyBorder="1" applyAlignment="1">
      <alignment horizontal="center" vertical="center"/>
    </xf>
    <xf numFmtId="43" fontId="10" fillId="0" borderId="11" xfId="11" applyFont="1" applyFill="1" applyBorder="1" applyAlignment="1">
      <alignment horizontal="center" vertical="center"/>
    </xf>
    <xf numFmtId="43" fontId="10" fillId="0" borderId="12" xfId="11" applyFont="1" applyFill="1" applyBorder="1" applyAlignment="1">
      <alignment horizontal="center" vertical="center"/>
    </xf>
  </cellXfs>
  <cellStyles count="12">
    <cellStyle name="Comma" xfId="11" builtinId="3"/>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6"/>
  <sheetViews>
    <sheetView tabSelected="1" zoomScale="85" zoomScaleNormal="85" workbookViewId="0">
      <selection activeCell="F18" sqref="F18"/>
    </sheetView>
  </sheetViews>
  <sheetFormatPr defaultColWidth="12.85546875" defaultRowHeight="15.75"/>
  <cols>
    <col min="1" max="1" width="6.28515625" style="5" customWidth="1"/>
    <col min="2" max="2" width="61.140625" style="5" bestFit="1" customWidth="1"/>
    <col min="3" max="6" width="19.140625" style="5" customWidth="1"/>
    <col min="7" max="8" width="19.140625" style="45" customWidth="1"/>
    <col min="9" max="16384" width="12.85546875" style="5"/>
  </cols>
  <sheetData>
    <row r="1" spans="1:256" ht="21" customHeight="1">
      <c r="A1" s="13" t="s">
        <v>43</v>
      </c>
      <c r="B1" s="2"/>
      <c r="C1" s="3"/>
      <c r="D1" s="4"/>
      <c r="E1" s="3"/>
      <c r="F1" s="3"/>
      <c r="G1" s="47" t="s">
        <v>8</v>
      </c>
      <c r="H1" s="47"/>
    </row>
    <row r="2" spans="1:256" ht="21" customHeight="1">
      <c r="A2" s="2" t="s">
        <v>48</v>
      </c>
      <c r="B2" s="14"/>
      <c r="C2" s="15"/>
      <c r="D2" s="15"/>
      <c r="E2" s="15"/>
      <c r="F2" s="15"/>
      <c r="G2" s="38"/>
      <c r="H2" s="38"/>
    </row>
    <row r="3" spans="1:256" ht="21" customHeight="1">
      <c r="A3" s="46" t="s">
        <v>0</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Q3" s="46"/>
      <c r="DR3" s="46"/>
      <c r="DS3" s="46"/>
      <c r="DT3" s="46"/>
      <c r="DU3" s="46"/>
      <c r="DV3" s="46"/>
      <c r="DW3" s="46"/>
      <c r="DX3" s="46"/>
      <c r="DY3" s="46"/>
      <c r="DZ3" s="46"/>
      <c r="EA3" s="46"/>
      <c r="EB3" s="46"/>
      <c r="EC3" s="46"/>
      <c r="ED3" s="46"/>
      <c r="EE3" s="46"/>
      <c r="EF3" s="46"/>
      <c r="EG3" s="46"/>
      <c r="EH3" s="46"/>
      <c r="EI3" s="46"/>
      <c r="EJ3" s="46"/>
      <c r="EK3" s="46"/>
      <c r="EL3" s="46"/>
      <c r="EM3" s="46"/>
      <c r="EN3" s="46"/>
      <c r="EO3" s="46"/>
      <c r="EP3" s="46"/>
      <c r="EQ3" s="46"/>
      <c r="ER3" s="46"/>
      <c r="ES3" s="46"/>
      <c r="ET3" s="46"/>
      <c r="EU3" s="46"/>
      <c r="EV3" s="46"/>
      <c r="EW3" s="46"/>
      <c r="EX3" s="46"/>
      <c r="EY3" s="46"/>
      <c r="EZ3" s="46"/>
      <c r="FA3" s="46"/>
      <c r="FB3" s="46"/>
      <c r="FC3" s="46"/>
      <c r="FD3" s="46"/>
      <c r="FE3" s="46"/>
      <c r="FF3" s="46"/>
      <c r="FG3" s="46"/>
      <c r="FH3" s="46"/>
      <c r="FI3" s="46"/>
      <c r="FJ3" s="46"/>
      <c r="FK3" s="46"/>
      <c r="FL3" s="46"/>
      <c r="FM3" s="46"/>
      <c r="FN3" s="46"/>
      <c r="FO3" s="46"/>
      <c r="FP3" s="46"/>
      <c r="FQ3" s="46"/>
      <c r="FR3" s="46"/>
      <c r="FS3" s="46"/>
      <c r="FT3" s="46"/>
      <c r="FU3" s="46"/>
      <c r="FV3" s="46"/>
      <c r="FW3" s="46"/>
      <c r="FX3" s="46"/>
      <c r="FY3" s="46"/>
      <c r="FZ3" s="46"/>
      <c r="GA3" s="46"/>
      <c r="GB3" s="46"/>
      <c r="GC3" s="46"/>
      <c r="GD3" s="46"/>
      <c r="GE3" s="46"/>
      <c r="GF3" s="46"/>
      <c r="GG3" s="46"/>
      <c r="GH3" s="46"/>
      <c r="GI3" s="46"/>
      <c r="GJ3" s="46"/>
      <c r="GK3" s="46"/>
      <c r="GL3" s="46"/>
      <c r="GM3" s="46"/>
      <c r="GN3" s="46"/>
      <c r="GO3" s="46"/>
      <c r="GP3" s="46"/>
      <c r="GQ3" s="46"/>
      <c r="GR3" s="46"/>
      <c r="GS3" s="46"/>
      <c r="GT3" s="46"/>
      <c r="GU3" s="46"/>
      <c r="GV3" s="46"/>
      <c r="GW3" s="46"/>
      <c r="GX3" s="46"/>
      <c r="GY3" s="46"/>
      <c r="GZ3" s="46"/>
      <c r="HA3" s="46"/>
      <c r="HB3" s="46"/>
      <c r="HC3" s="46"/>
      <c r="HD3" s="46"/>
      <c r="HE3" s="46"/>
      <c r="HF3" s="46"/>
      <c r="HG3" s="46"/>
      <c r="HH3" s="46"/>
      <c r="HI3" s="46"/>
      <c r="HJ3" s="46"/>
      <c r="HK3" s="46"/>
      <c r="HL3" s="46"/>
      <c r="HM3" s="46"/>
      <c r="HN3" s="46"/>
      <c r="HO3" s="46"/>
      <c r="HP3" s="46"/>
      <c r="HQ3" s="46"/>
      <c r="HR3" s="46"/>
      <c r="HS3" s="46"/>
      <c r="HT3" s="46"/>
      <c r="HU3" s="46"/>
      <c r="HV3" s="46"/>
      <c r="HW3" s="46"/>
      <c r="HX3" s="46"/>
      <c r="HY3" s="46"/>
      <c r="HZ3" s="46"/>
      <c r="IA3" s="46"/>
      <c r="IB3" s="46"/>
      <c r="IC3" s="46"/>
      <c r="ID3" s="46"/>
      <c r="IE3" s="46"/>
      <c r="IF3" s="46"/>
      <c r="IG3" s="46"/>
      <c r="IH3" s="46"/>
      <c r="II3" s="46"/>
      <c r="IJ3" s="46"/>
      <c r="IK3" s="46"/>
      <c r="IL3" s="46"/>
      <c r="IM3" s="46"/>
      <c r="IN3" s="46"/>
      <c r="IO3" s="46"/>
      <c r="IP3" s="46"/>
      <c r="IQ3" s="46"/>
      <c r="IR3" s="46"/>
      <c r="IS3" s="46"/>
      <c r="IT3" s="46"/>
      <c r="IU3" s="46"/>
      <c r="IV3" s="46"/>
    </row>
    <row r="4" spans="1:256" ht="15.75" customHeight="1">
      <c r="A4" s="46"/>
      <c r="B4" s="46"/>
      <c r="C4" s="46"/>
      <c r="D4" s="46"/>
      <c r="E4" s="46"/>
      <c r="F4" s="46"/>
      <c r="G4" s="46"/>
      <c r="H4" s="46"/>
    </row>
    <row r="5" spans="1:256" s="17" customFormat="1" ht="16.5">
      <c r="A5" s="48" t="s">
        <v>1</v>
      </c>
      <c r="B5" s="48" t="s">
        <v>2</v>
      </c>
      <c r="C5" s="51" t="s">
        <v>44</v>
      </c>
      <c r="D5" s="52"/>
      <c r="E5" s="51" t="s">
        <v>49</v>
      </c>
      <c r="F5" s="55"/>
      <c r="G5" s="58" t="s">
        <v>9</v>
      </c>
      <c r="H5" s="59"/>
      <c r="I5" s="16"/>
    </row>
    <row r="6" spans="1:256" s="17" customFormat="1" ht="16.5">
      <c r="A6" s="49"/>
      <c r="B6" s="50"/>
      <c r="C6" s="53"/>
      <c r="D6" s="54"/>
      <c r="E6" s="56"/>
      <c r="F6" s="57"/>
      <c r="G6" s="60"/>
      <c r="H6" s="61"/>
      <c r="I6" s="16"/>
    </row>
    <row r="7" spans="1:256" s="17" customFormat="1" ht="29.25">
      <c r="A7" s="49"/>
      <c r="B7" s="50"/>
      <c r="C7" s="31" t="s">
        <v>41</v>
      </c>
      <c r="D7" s="31" t="s">
        <v>45</v>
      </c>
      <c r="E7" s="31" t="s">
        <v>41</v>
      </c>
      <c r="F7" s="31" t="s">
        <v>45</v>
      </c>
      <c r="G7" s="39" t="s">
        <v>41</v>
      </c>
      <c r="H7" s="39" t="s">
        <v>45</v>
      </c>
    </row>
    <row r="8" spans="1:256" s="35" customFormat="1" ht="18.75">
      <c r="A8" s="7"/>
      <c r="B8" s="18" t="s">
        <v>10</v>
      </c>
      <c r="C8" s="33">
        <f>C9+C35</f>
        <v>12620000</v>
      </c>
      <c r="D8" s="33">
        <f>D9+D35</f>
        <v>7999401</v>
      </c>
      <c r="E8" s="33">
        <v>12015000</v>
      </c>
      <c r="F8" s="33">
        <v>9120412</v>
      </c>
      <c r="G8" s="40">
        <f>E8/C8*100</f>
        <v>95.206022187004763</v>
      </c>
      <c r="H8" s="40">
        <f>F8/D8*100</f>
        <v>114.01368677479726</v>
      </c>
      <c r="I8" s="34"/>
    </row>
    <row r="9" spans="1:256" s="35" customFormat="1" ht="18.75">
      <c r="A9" s="8" t="s">
        <v>3</v>
      </c>
      <c r="B9" s="9" t="s">
        <v>11</v>
      </c>
      <c r="C9" s="32">
        <f>C10+C11+C12+C13+C14+C15+C18+C19+C24+C25+C26+C27+C28+C29+C30+C31+C32+C33</f>
        <v>10830000</v>
      </c>
      <c r="D9" s="32">
        <v>7999401</v>
      </c>
      <c r="E9" s="32">
        <v>9940000</v>
      </c>
      <c r="F9" s="32">
        <v>9120412</v>
      </c>
      <c r="G9" s="40">
        <f>E9/C9*100</f>
        <v>91.782086795937218</v>
      </c>
      <c r="H9" s="40">
        <f>F9/D9*100</f>
        <v>114.01368677479726</v>
      </c>
      <c r="I9" s="34"/>
    </row>
    <row r="10" spans="1:256" s="6" customFormat="1" ht="18.75">
      <c r="A10" s="10">
        <v>1</v>
      </c>
      <c r="B10" s="11" t="s">
        <v>12</v>
      </c>
      <c r="C10" s="20">
        <v>450000</v>
      </c>
      <c r="D10" s="20">
        <v>324008</v>
      </c>
      <c r="E10" s="20">
        <v>435000</v>
      </c>
      <c r="F10" s="20">
        <v>426300</v>
      </c>
      <c r="G10" s="41">
        <f t="shared" ref="G10:G39" si="0">E10/C10*100</f>
        <v>96.666666666666671</v>
      </c>
      <c r="H10" s="41">
        <f t="shared" ref="H10:H33" si="1">F10/D10*100</f>
        <v>131.57082541171823</v>
      </c>
      <c r="I10" s="19"/>
    </row>
    <row r="11" spans="1:256" s="6" customFormat="1" ht="18.75">
      <c r="A11" s="10">
        <f>A10+1</f>
        <v>2</v>
      </c>
      <c r="B11" s="11" t="s">
        <v>13</v>
      </c>
      <c r="C11" s="20">
        <v>2700000</v>
      </c>
      <c r="D11" s="20">
        <v>1952394</v>
      </c>
      <c r="E11" s="20">
        <v>2543000</v>
      </c>
      <c r="F11" s="20">
        <v>2492660</v>
      </c>
      <c r="G11" s="41">
        <f t="shared" si="0"/>
        <v>94.185185185185176</v>
      </c>
      <c r="H11" s="41">
        <f t="shared" si="1"/>
        <v>127.67197604581861</v>
      </c>
      <c r="I11" s="19"/>
    </row>
    <row r="12" spans="1:256" s="6" customFormat="1" ht="18.75">
      <c r="A12" s="10">
        <f>A11+1</f>
        <v>3</v>
      </c>
      <c r="B12" s="11" t="s">
        <v>14</v>
      </c>
      <c r="C12" s="20">
        <v>998300</v>
      </c>
      <c r="D12" s="20">
        <v>721800</v>
      </c>
      <c r="E12" s="20">
        <v>770000</v>
      </c>
      <c r="F12" s="20">
        <v>754880</v>
      </c>
      <c r="G12" s="41">
        <f t="shared" si="0"/>
        <v>77.131122908945201</v>
      </c>
      <c r="H12" s="41">
        <f t="shared" si="1"/>
        <v>104.58298697700195</v>
      </c>
      <c r="I12" s="19"/>
    </row>
    <row r="13" spans="1:256" s="6" customFormat="1" ht="18.75">
      <c r="A13" s="10">
        <f>A12+1</f>
        <v>4</v>
      </c>
      <c r="B13" s="11" t="s">
        <v>15</v>
      </c>
      <c r="C13" s="20">
        <v>2431000</v>
      </c>
      <c r="D13" s="20">
        <f>773644+1005758</f>
        <v>1779402</v>
      </c>
      <c r="E13" s="20">
        <v>2376000</v>
      </c>
      <c r="F13" s="20">
        <v>2330480</v>
      </c>
      <c r="G13" s="41">
        <f t="shared" si="0"/>
        <v>97.737556561085967</v>
      </c>
      <c r="H13" s="41">
        <f t="shared" si="1"/>
        <v>130.9698426774838</v>
      </c>
      <c r="I13" s="19"/>
    </row>
    <row r="14" spans="1:256" s="6" customFormat="1" ht="18.75">
      <c r="A14" s="10">
        <f>A13+1</f>
        <v>5</v>
      </c>
      <c r="B14" s="11" t="s">
        <v>16</v>
      </c>
      <c r="C14" s="20">
        <v>888550</v>
      </c>
      <c r="D14" s="20">
        <v>639756</v>
      </c>
      <c r="E14" s="20">
        <v>830000</v>
      </c>
      <c r="F14" s="20">
        <v>813400</v>
      </c>
      <c r="G14" s="41">
        <f t="shared" si="0"/>
        <v>93.410612796128518</v>
      </c>
      <c r="H14" s="41">
        <f t="shared" si="1"/>
        <v>127.14222297250828</v>
      </c>
      <c r="I14" s="19"/>
    </row>
    <row r="15" spans="1:256" s="6" customFormat="1" ht="18.75">
      <c r="A15" s="10">
        <f>A14+1</f>
        <v>6</v>
      </c>
      <c r="B15" s="11" t="s">
        <v>17</v>
      </c>
      <c r="C15" s="20">
        <v>876000</v>
      </c>
      <c r="D15" s="20">
        <v>234628</v>
      </c>
      <c r="E15" s="20">
        <v>980000</v>
      </c>
      <c r="F15" s="20">
        <v>460992</v>
      </c>
      <c r="G15" s="41">
        <f t="shared" si="0"/>
        <v>111.87214611872147</v>
      </c>
      <c r="H15" s="41">
        <f t="shared" si="1"/>
        <v>196.47782873314353</v>
      </c>
      <c r="I15" s="19"/>
    </row>
    <row r="16" spans="1:256" s="12" customFormat="1" ht="18.75">
      <c r="A16" s="21" t="s">
        <v>7</v>
      </c>
      <c r="B16" s="22" t="s">
        <v>18</v>
      </c>
      <c r="C16" s="36">
        <v>325872</v>
      </c>
      <c r="D16" s="36">
        <v>234628</v>
      </c>
      <c r="E16" s="36">
        <v>509600</v>
      </c>
      <c r="F16" s="36"/>
      <c r="G16" s="42">
        <f t="shared" si="0"/>
        <v>156.38041930573968</v>
      </c>
      <c r="H16" s="42">
        <f t="shared" si="1"/>
        <v>0</v>
      </c>
      <c r="I16" s="37"/>
    </row>
    <row r="17" spans="1:9" s="12" customFormat="1" ht="18.75">
      <c r="A17" s="21" t="s">
        <v>7</v>
      </c>
      <c r="B17" s="22" t="s">
        <v>19</v>
      </c>
      <c r="C17" s="36">
        <v>550128</v>
      </c>
      <c r="D17" s="36" t="s">
        <v>47</v>
      </c>
      <c r="E17" s="36">
        <v>470400</v>
      </c>
      <c r="F17" s="36">
        <v>460992</v>
      </c>
      <c r="G17" s="42">
        <f t="shared" si="0"/>
        <v>85.507372829596022</v>
      </c>
      <c r="H17" s="42" t="s">
        <v>47</v>
      </c>
    </row>
    <row r="18" spans="1:9" s="6" customFormat="1" ht="18.75">
      <c r="A18" s="10">
        <f>A15+1</f>
        <v>7</v>
      </c>
      <c r="B18" s="11" t="s">
        <v>20</v>
      </c>
      <c r="C18" s="20">
        <v>311950</v>
      </c>
      <c r="D18" s="20">
        <v>311950</v>
      </c>
      <c r="E18" s="20">
        <v>320000</v>
      </c>
      <c r="F18" s="20">
        <v>320000</v>
      </c>
      <c r="G18" s="41">
        <f t="shared" si="0"/>
        <v>102.58054175348614</v>
      </c>
      <c r="H18" s="41">
        <f t="shared" si="1"/>
        <v>102.58054175348614</v>
      </c>
      <c r="I18" s="19"/>
    </row>
    <row r="19" spans="1:9" s="6" customFormat="1" ht="18.75">
      <c r="A19" s="10">
        <f>A18+1</f>
        <v>8</v>
      </c>
      <c r="B19" s="11" t="s">
        <v>21</v>
      </c>
      <c r="C19" s="20">
        <f>SUM(C20:C23)</f>
        <v>184700</v>
      </c>
      <c r="D19" s="20">
        <f>SUM(D20:D23)</f>
        <v>119300</v>
      </c>
      <c r="E19" s="20">
        <v>190000</v>
      </c>
      <c r="F19" s="20">
        <v>139700</v>
      </c>
      <c r="G19" s="41">
        <f t="shared" si="0"/>
        <v>102.8695181375203</v>
      </c>
      <c r="H19" s="41">
        <f t="shared" si="1"/>
        <v>117.0997485331098</v>
      </c>
      <c r="I19" s="19"/>
    </row>
    <row r="20" spans="1:9" s="12" customFormat="1" ht="18.75">
      <c r="A20" s="21" t="s">
        <v>7</v>
      </c>
      <c r="B20" s="23" t="s">
        <v>22</v>
      </c>
      <c r="C20" s="36">
        <v>65400</v>
      </c>
      <c r="D20" s="36">
        <v>0</v>
      </c>
      <c r="E20" s="36">
        <v>50300</v>
      </c>
      <c r="F20" s="36">
        <v>0</v>
      </c>
      <c r="G20" s="42">
        <f t="shared" si="0"/>
        <v>76.911314984709477</v>
      </c>
      <c r="H20" s="42" t="s">
        <v>47</v>
      </c>
      <c r="I20" s="37"/>
    </row>
    <row r="21" spans="1:9" s="12" customFormat="1" ht="18.75">
      <c r="A21" s="21" t="s">
        <v>7</v>
      </c>
      <c r="B21" s="23" t="s">
        <v>23</v>
      </c>
      <c r="C21" s="36">
        <v>56200</v>
      </c>
      <c r="D21" s="36">
        <f>43948+12252</f>
        <v>56200</v>
      </c>
      <c r="E21" s="36">
        <v>65700</v>
      </c>
      <c r="F21" s="36">
        <v>65700</v>
      </c>
      <c r="G21" s="42">
        <f t="shared" si="0"/>
        <v>116.90391459074733</v>
      </c>
      <c r="H21" s="42">
        <f t="shared" si="1"/>
        <v>116.90391459074733</v>
      </c>
      <c r="I21" s="37"/>
    </row>
    <row r="22" spans="1:9" s="12" customFormat="1" ht="18.75">
      <c r="A22" s="21" t="s">
        <v>7</v>
      </c>
      <c r="B22" s="23" t="s">
        <v>24</v>
      </c>
      <c r="C22" s="36">
        <v>55820</v>
      </c>
      <c r="D22" s="36">
        <v>55820</v>
      </c>
      <c r="E22" s="36">
        <v>65000</v>
      </c>
      <c r="F22" s="36">
        <v>65000</v>
      </c>
      <c r="G22" s="42">
        <f t="shared" si="0"/>
        <v>116.44571838050879</v>
      </c>
      <c r="H22" s="42">
        <f t="shared" si="1"/>
        <v>116.44571838050879</v>
      </c>
      <c r="I22" s="37"/>
    </row>
    <row r="23" spans="1:9" s="12" customFormat="1" ht="18.75">
      <c r="A23" s="21" t="s">
        <v>7</v>
      </c>
      <c r="B23" s="23" t="s">
        <v>25</v>
      </c>
      <c r="C23" s="36">
        <v>7280</v>
      </c>
      <c r="D23" s="36">
        <v>7280</v>
      </c>
      <c r="E23" s="36">
        <v>9000</v>
      </c>
      <c r="F23" s="36">
        <v>9000</v>
      </c>
      <c r="G23" s="42">
        <f t="shared" si="0"/>
        <v>123.62637362637363</v>
      </c>
      <c r="H23" s="42">
        <f t="shared" si="1"/>
        <v>123.62637362637363</v>
      </c>
      <c r="I23" s="37"/>
    </row>
    <row r="24" spans="1:9" s="6" customFormat="1" ht="18.75">
      <c r="A24" s="10">
        <f>A19+1</f>
        <v>9</v>
      </c>
      <c r="B24" s="11" t="s">
        <v>26</v>
      </c>
      <c r="C24" s="6">
        <v>2</v>
      </c>
      <c r="D24" s="6">
        <v>2</v>
      </c>
      <c r="E24" s="20">
        <v>0</v>
      </c>
      <c r="F24" s="20">
        <v>0</v>
      </c>
      <c r="G24" s="20">
        <f t="shared" si="0"/>
        <v>0</v>
      </c>
      <c r="H24" s="20">
        <f t="shared" si="1"/>
        <v>0</v>
      </c>
      <c r="I24" s="19"/>
    </row>
    <row r="25" spans="1:9" s="6" customFormat="1" ht="18.75">
      <c r="A25" s="10">
        <f>A24+1</f>
        <v>10</v>
      </c>
      <c r="B25" s="11" t="s">
        <v>27</v>
      </c>
      <c r="C25" s="20">
        <v>11400</v>
      </c>
      <c r="D25" s="20">
        <v>11400</v>
      </c>
      <c r="E25" s="20">
        <v>12000</v>
      </c>
      <c r="F25" s="20">
        <v>12000</v>
      </c>
      <c r="G25" s="41">
        <f t="shared" si="0"/>
        <v>105.26315789473684</v>
      </c>
      <c r="H25" s="41">
        <f t="shared" si="1"/>
        <v>105.26315789473684</v>
      </c>
      <c r="I25" s="19"/>
    </row>
    <row r="26" spans="1:9" s="6" customFormat="1" ht="18.75">
      <c r="A26" s="10">
        <f>A25+1</f>
        <v>11</v>
      </c>
      <c r="B26" s="11" t="s">
        <v>28</v>
      </c>
      <c r="C26" s="20">
        <v>251120</v>
      </c>
      <c r="D26" s="20">
        <v>215520</v>
      </c>
      <c r="E26" s="20">
        <v>180000</v>
      </c>
      <c r="F26" s="20">
        <v>180000</v>
      </c>
      <c r="G26" s="41">
        <f t="shared" si="0"/>
        <v>71.678878623765527</v>
      </c>
      <c r="H26" s="41">
        <f t="shared" si="1"/>
        <v>83.51893095768375</v>
      </c>
      <c r="I26" s="19"/>
    </row>
    <row r="27" spans="1:9" s="6" customFormat="1" ht="18.75">
      <c r="A27" s="10">
        <f>A26+1</f>
        <v>12</v>
      </c>
      <c r="B27" s="11" t="s">
        <v>29</v>
      </c>
      <c r="C27" s="20">
        <v>850000</v>
      </c>
      <c r="D27" s="20">
        <v>850000</v>
      </c>
      <c r="E27" s="20">
        <v>600000</v>
      </c>
      <c r="F27" s="20">
        <v>600000</v>
      </c>
      <c r="G27" s="41">
        <f t="shared" si="0"/>
        <v>70.588235294117652</v>
      </c>
      <c r="H27" s="41">
        <f t="shared" si="1"/>
        <v>70.588235294117652</v>
      </c>
      <c r="I27" s="19"/>
    </row>
    <row r="28" spans="1:9" s="6" customFormat="1" ht="18.75">
      <c r="A28" s="10">
        <f>A27+1</f>
        <v>13</v>
      </c>
      <c r="B28" s="11" t="s">
        <v>30</v>
      </c>
      <c r="C28" s="20">
        <v>1100</v>
      </c>
      <c r="D28" s="20">
        <v>1100</v>
      </c>
      <c r="E28" s="20">
        <v>0</v>
      </c>
      <c r="F28" s="20">
        <v>0</v>
      </c>
      <c r="G28" s="41">
        <f t="shared" si="0"/>
        <v>0</v>
      </c>
      <c r="H28" s="41">
        <f t="shared" si="1"/>
        <v>0</v>
      </c>
      <c r="I28" s="19"/>
    </row>
    <row r="29" spans="1:9" s="6" customFormat="1" ht="18.75">
      <c r="A29" s="10">
        <v>14</v>
      </c>
      <c r="B29" s="11" t="s">
        <v>31</v>
      </c>
      <c r="C29" s="20">
        <v>216000</v>
      </c>
      <c r="D29" s="20">
        <v>216000</v>
      </c>
      <c r="E29" s="20">
        <v>200000</v>
      </c>
      <c r="F29" s="20">
        <v>200000</v>
      </c>
      <c r="G29" s="41">
        <f t="shared" si="0"/>
        <v>92.592592592592595</v>
      </c>
      <c r="H29" s="41">
        <f t="shared" si="1"/>
        <v>92.592592592592595</v>
      </c>
      <c r="I29" s="19"/>
    </row>
    <row r="30" spans="1:9" s="6" customFormat="1" ht="18.75">
      <c r="A30" s="10">
        <v>15</v>
      </c>
      <c r="B30" s="11" t="s">
        <v>32</v>
      </c>
      <c r="C30" s="20">
        <v>43804</v>
      </c>
      <c r="D30" s="20">
        <v>30466</v>
      </c>
      <c r="E30" s="20">
        <v>46000</v>
      </c>
      <c r="F30" s="20">
        <v>32000</v>
      </c>
      <c r="G30" s="41">
        <f t="shared" si="0"/>
        <v>105.01324079992696</v>
      </c>
      <c r="H30" s="41">
        <f t="shared" si="1"/>
        <v>105.03512111862403</v>
      </c>
      <c r="I30" s="19"/>
    </row>
    <row r="31" spans="1:9" s="6" customFormat="1" ht="18.75">
      <c r="A31" s="10">
        <v>16</v>
      </c>
      <c r="B31" s="11" t="s">
        <v>33</v>
      </c>
      <c r="C31" s="20">
        <v>300000</v>
      </c>
      <c r="D31" s="20">
        <f>C31-60000</f>
        <v>240000</v>
      </c>
      <c r="E31" s="20">
        <v>280000</v>
      </c>
      <c r="F31" s="20">
        <v>180000</v>
      </c>
      <c r="G31" s="41">
        <f t="shared" si="0"/>
        <v>93.333333333333329</v>
      </c>
      <c r="H31" s="41">
        <f t="shared" si="1"/>
        <v>75</v>
      </c>
      <c r="I31" s="19"/>
    </row>
    <row r="32" spans="1:9" s="6" customFormat="1" ht="18.75">
      <c r="A32" s="10">
        <v>17</v>
      </c>
      <c r="B32" s="11" t="s">
        <v>34</v>
      </c>
      <c r="C32" s="20">
        <v>18305</v>
      </c>
      <c r="D32" s="20">
        <v>18305</v>
      </c>
      <c r="E32" s="20">
        <v>18000</v>
      </c>
      <c r="F32" s="20">
        <v>18000</v>
      </c>
      <c r="G32" s="41">
        <f t="shared" si="0"/>
        <v>98.333788582354558</v>
      </c>
      <c r="H32" s="41">
        <f t="shared" si="1"/>
        <v>98.333788582354558</v>
      </c>
      <c r="I32" s="19"/>
    </row>
    <row r="33" spans="1:9" s="6" customFormat="1" ht="47.25">
      <c r="A33" s="24">
        <v>18</v>
      </c>
      <c r="B33" s="25" t="s">
        <v>35</v>
      </c>
      <c r="C33" s="20">
        <v>297769</v>
      </c>
      <c r="D33" s="20">
        <v>297769</v>
      </c>
      <c r="E33" s="20">
        <v>160000</v>
      </c>
      <c r="F33" s="20">
        <v>160000</v>
      </c>
      <c r="G33" s="41">
        <f t="shared" si="0"/>
        <v>53.732927201958567</v>
      </c>
      <c r="H33" s="41">
        <f t="shared" si="1"/>
        <v>53.732927201958567</v>
      </c>
      <c r="I33" s="19"/>
    </row>
    <row r="34" spans="1:9" s="6" customFormat="1" ht="18.75">
      <c r="A34" s="8" t="s">
        <v>4</v>
      </c>
      <c r="B34" s="9" t="s">
        <v>36</v>
      </c>
      <c r="C34" s="20"/>
      <c r="D34" s="20"/>
      <c r="E34" s="20"/>
      <c r="F34" s="20"/>
      <c r="G34" s="41" t="s">
        <v>47</v>
      </c>
      <c r="H34" s="41" t="s">
        <v>47</v>
      </c>
      <c r="I34" s="19"/>
    </row>
    <row r="35" spans="1:9" s="35" customFormat="1" ht="18.75">
      <c r="A35" s="8" t="s">
        <v>5</v>
      </c>
      <c r="B35" s="9" t="s">
        <v>37</v>
      </c>
      <c r="C35" s="32">
        <f>SUM(C36:C39)</f>
        <v>1790000</v>
      </c>
      <c r="D35" s="32"/>
      <c r="E35" s="32">
        <v>2075000</v>
      </c>
      <c r="F35" s="32">
        <v>0</v>
      </c>
      <c r="G35" s="40">
        <f>E35/C35*100</f>
        <v>115.92178770949721</v>
      </c>
      <c r="H35" s="40" t="s">
        <v>47</v>
      </c>
      <c r="I35" s="34"/>
    </row>
    <row r="36" spans="1:9" s="6" customFormat="1" ht="18.75">
      <c r="A36" s="10">
        <v>1</v>
      </c>
      <c r="B36" s="11" t="s">
        <v>38</v>
      </c>
      <c r="C36" s="20">
        <v>1402000</v>
      </c>
      <c r="D36" s="20"/>
      <c r="E36" s="20">
        <v>1605000</v>
      </c>
      <c r="F36" s="20">
        <v>0</v>
      </c>
      <c r="G36" s="41">
        <f>E36/C36*100</f>
        <v>114.47931526390872</v>
      </c>
      <c r="H36" s="41" t="s">
        <v>47</v>
      </c>
      <c r="I36" s="19"/>
    </row>
    <row r="37" spans="1:9" s="6" customFormat="1" ht="18.75">
      <c r="A37" s="10">
        <f>A36+1</f>
        <v>2</v>
      </c>
      <c r="B37" s="11" t="s">
        <v>46</v>
      </c>
      <c r="C37" s="20">
        <v>220000</v>
      </c>
      <c r="D37" s="20"/>
      <c r="E37" s="20">
        <v>72000</v>
      </c>
      <c r="F37" s="20">
        <v>0</v>
      </c>
      <c r="G37" s="41">
        <f>E37/C37*100</f>
        <v>32.727272727272727</v>
      </c>
      <c r="H37" s="41" t="s">
        <v>47</v>
      </c>
      <c r="I37" s="19"/>
    </row>
    <row r="38" spans="1:9" s="6" customFormat="1" ht="18.75">
      <c r="A38" s="10">
        <v>2</v>
      </c>
      <c r="B38" s="11" t="s">
        <v>42</v>
      </c>
      <c r="C38" s="20">
        <v>110000</v>
      </c>
      <c r="D38" s="20"/>
      <c r="E38" s="20">
        <v>173000</v>
      </c>
      <c r="F38" s="20">
        <v>0</v>
      </c>
      <c r="G38" s="41">
        <f>E38/C38*100</f>
        <v>157.27272727272728</v>
      </c>
      <c r="H38" s="41" t="s">
        <v>47</v>
      </c>
      <c r="I38" s="19"/>
    </row>
    <row r="39" spans="1:9" s="6" customFormat="1" ht="18.75">
      <c r="A39" s="10">
        <f>A38+1</f>
        <v>3</v>
      </c>
      <c r="B39" s="11" t="s">
        <v>39</v>
      </c>
      <c r="C39" s="20">
        <v>58000</v>
      </c>
      <c r="D39" s="20"/>
      <c r="E39" s="20">
        <v>20000</v>
      </c>
      <c r="F39" s="20">
        <v>0</v>
      </c>
      <c r="G39" s="41">
        <f t="shared" si="0"/>
        <v>34.482758620689658</v>
      </c>
      <c r="H39" s="41" t="s">
        <v>47</v>
      </c>
      <c r="I39" s="19"/>
    </row>
    <row r="40" spans="1:9" s="6" customFormat="1" ht="18.600000000000001" customHeight="1">
      <c r="A40" s="26" t="s">
        <v>6</v>
      </c>
      <c r="B40" s="27" t="s">
        <v>40</v>
      </c>
      <c r="C40" s="28"/>
      <c r="D40" s="28"/>
      <c r="E40" s="28">
        <v>205000</v>
      </c>
      <c r="F40" s="28">
        <v>0</v>
      </c>
      <c r="G40" s="43" t="s">
        <v>47</v>
      </c>
      <c r="H40" s="43" t="s">
        <v>47</v>
      </c>
      <c r="I40" s="19"/>
    </row>
    <row r="41" spans="1:9" ht="22.5" customHeight="1">
      <c r="A41" s="6"/>
      <c r="B41" s="29"/>
      <c r="C41" s="6"/>
      <c r="D41" s="6"/>
      <c r="E41" s="6">
        <v>0</v>
      </c>
      <c r="F41" s="6">
        <v>0</v>
      </c>
      <c r="G41" s="44"/>
      <c r="H41" s="44"/>
    </row>
    <row r="42" spans="1:9" ht="18.75">
      <c r="A42" s="6"/>
      <c r="B42" s="29"/>
      <c r="C42" s="6"/>
      <c r="D42" s="6"/>
      <c r="E42" s="6"/>
      <c r="F42" s="6"/>
      <c r="G42" s="44"/>
      <c r="H42" s="44"/>
    </row>
    <row r="43" spans="1:9" ht="18.75">
      <c r="A43" s="6"/>
      <c r="B43" s="30"/>
      <c r="C43" s="6"/>
      <c r="D43" s="6"/>
      <c r="E43" s="6"/>
      <c r="F43" s="6"/>
      <c r="G43" s="44"/>
      <c r="H43" s="44"/>
    </row>
    <row r="44" spans="1:9" ht="18.75">
      <c r="A44" s="12"/>
      <c r="B44" s="29"/>
      <c r="C44" s="6"/>
      <c r="D44" s="6"/>
      <c r="E44" s="6"/>
      <c r="F44" s="6"/>
      <c r="G44" s="44"/>
      <c r="H44" s="44"/>
    </row>
    <row r="45" spans="1:9" ht="18.75">
      <c r="A45" s="1"/>
      <c r="B45" s="29"/>
      <c r="C45" s="6"/>
      <c r="D45" s="6"/>
      <c r="E45" s="6"/>
      <c r="F45" s="6"/>
      <c r="G45" s="44"/>
      <c r="H45" s="44"/>
    </row>
    <row r="46" spans="1:9" ht="18.75">
      <c r="A46" s="1"/>
      <c r="B46" s="29"/>
      <c r="C46" s="6"/>
      <c r="D46" s="6"/>
      <c r="E46" s="6"/>
      <c r="F46" s="6"/>
      <c r="G46" s="44"/>
      <c r="H46" s="44"/>
    </row>
  </sheetData>
  <mergeCells count="39">
    <mergeCell ref="BE3:BL3"/>
    <mergeCell ref="I3:P3"/>
    <mergeCell ref="G1:H1"/>
    <mergeCell ref="A4:H4"/>
    <mergeCell ref="A5:A7"/>
    <mergeCell ref="B5:B7"/>
    <mergeCell ref="C5:D6"/>
    <mergeCell ref="E5:F6"/>
    <mergeCell ref="G5:H6"/>
    <mergeCell ref="Q3:X3"/>
    <mergeCell ref="Y3:AF3"/>
    <mergeCell ref="AG3:AN3"/>
    <mergeCell ref="AO3:AV3"/>
    <mergeCell ref="AW3:BD3"/>
    <mergeCell ref="A3:H3"/>
    <mergeCell ref="EW3:FD3"/>
    <mergeCell ref="BM3:BT3"/>
    <mergeCell ref="BU3:CB3"/>
    <mergeCell ref="CC3:CJ3"/>
    <mergeCell ref="CK3:CR3"/>
    <mergeCell ref="CS3:CZ3"/>
    <mergeCell ref="DA3:DH3"/>
    <mergeCell ref="DI3:DP3"/>
    <mergeCell ref="DQ3:DX3"/>
    <mergeCell ref="DY3:EF3"/>
    <mergeCell ref="EG3:EN3"/>
    <mergeCell ref="EO3:EV3"/>
    <mergeCell ref="IO3:IV3"/>
    <mergeCell ref="FE3:FL3"/>
    <mergeCell ref="FM3:FT3"/>
    <mergeCell ref="FU3:GB3"/>
    <mergeCell ref="GC3:GJ3"/>
    <mergeCell ref="GK3:GR3"/>
    <mergeCell ref="GS3:GZ3"/>
    <mergeCell ref="HA3:HH3"/>
    <mergeCell ref="HI3:HP3"/>
    <mergeCell ref="HQ3:HX3"/>
    <mergeCell ref="HY3:IF3"/>
    <mergeCell ref="IG3:IN3"/>
  </mergeCells>
  <pageMargins left="0.7" right="0.2" top="0.5" bottom="0.25" header="0.3" footer="0.3"/>
  <pageSetup paperSize="9" scale="7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6BB30C-4494-413A-AE75-30BD91B1F5CD}">
  <ds:schemaRefs>
    <ds:schemaRef ds:uri="http://schemas.microsoft.com/sharepoint/v3/contenttype/forms"/>
  </ds:schemaRefs>
</ds:datastoreItem>
</file>

<file path=customXml/itemProps2.xml><?xml version="1.0" encoding="utf-8"?>
<ds:datastoreItem xmlns:ds="http://schemas.openxmlformats.org/officeDocument/2006/customXml" ds:itemID="{4E543531-1B4A-4207-8386-FA5675961B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2021-12-30T00:24:17Z</cp:lastPrinted>
  <dcterms:created xsi:type="dcterms:W3CDTF">2018-08-22T07:49:45Z</dcterms:created>
  <dcterms:modified xsi:type="dcterms:W3CDTF">2021-12-30T00:24:59Z</dcterms:modified>
</cp:coreProperties>
</file>