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knhat.STCKHH\Desktop\CV 2018\Cong khai Du toan - Quyet toan\Quyet toan 2019\"/>
    </mc:Choice>
  </mc:AlternateContent>
  <xr:revisionPtr revIDLastSave="0" documentId="13_ncr:1_{3A597FA2-057A-49E2-893B-88BCFAC288B1}" xr6:coauthVersionLast="45" xr6:coauthVersionMax="45" xr10:uidLastSave="{00000000-0000-0000-0000-000000000000}"/>
  <bookViews>
    <workbookView xWindow="-120" yWindow="-120" windowWidth="20730" windowHeight="11160" xr2:uid="{8A7CB6E6-8322-4A3C-99B5-52409AFB8898}"/>
  </bookViews>
  <sheets>
    <sheet name="6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bso54" hidden="1">{"'Sheet1'!$L$16"}</definedName>
    <definedName name="___bso58" hidden="1">{"'Sheet1'!$L$16"}</definedName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bso54" hidden="1">{"'Sheet1'!$L$16"}</definedName>
    <definedName name="_bso58" hidden="1">{"'Sheet1'!$L$16"}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">#REF!</definedName>
    <definedName name="aa">#REF!</definedName>
    <definedName name="AAA">'[2]MTL$-INTER'!#REF!</definedName>
    <definedName name="ADP">#REF!</definedName>
    <definedName name="AKHAC">#REF!</definedName>
    <definedName name="ALTINH">#REF!</definedName>
    <definedName name="ANN">#REF!</definedName>
    <definedName name="ANQD">#REF!</definedName>
    <definedName name="ANQQH">'[3]Dt 2001'!#REF!</definedName>
    <definedName name="ANSNN">'[3]Dt 2001'!#REF!</definedName>
    <definedName name="ANSNNxnk">'[3]Dt 2001'!#REF!</definedName>
    <definedName name="Anguon">'[3]Dt 2001'!#REF!</definedName>
    <definedName name="APC">'[3]Dt 2001'!#REF!</definedName>
    <definedName name="APCKH">'[4]Dt 2001'!#REF!</definedName>
    <definedName name="ATW">#REF!</definedName>
    <definedName name="BOQ">#REF!</definedName>
    <definedName name="BVCISUMMARY">#REF!</definedName>
    <definedName name="CABLE2">'[5]MTO REV.0'!$A$1:$Q$570</definedName>
    <definedName name="Can_doi">#REF!</definedName>
    <definedName name="COMMON">#REF!</definedName>
    <definedName name="CON_EQP_COS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_xlnm.Database">#REF!</definedName>
    <definedName name="DataFilter">[6]!DataFilter</definedName>
    <definedName name="DataSort">[6]!DataSort</definedName>
    <definedName name="DNNN">#REF!</definedName>
    <definedName name="DSUMDATA">#REF!</definedName>
    <definedName name="DTthuquyI.2009" hidden="1">{"'Sheet1'!$L$16"}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GoBack">[6]Sheet1!GoBack</definedName>
    <definedName name="GPT_GROUNDING_PT">'[7]NEW-PANEL'!#REF!</definedName>
    <definedName name="h" hidden="1">{"'Sheet1'!$L$16"}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uy" hidden="1">{"'Sheet1'!$L$16"}</definedName>
    <definedName name="IDLAB_COST">#REF!</definedName>
    <definedName name="INDMANP">#REF!</definedName>
    <definedName name="KIYB">'[4]Dt 2001'!#REF!</definedName>
    <definedName name="Khac">#REF!</definedName>
    <definedName name="Khong_can_doi">#REF!</definedName>
    <definedName name="l" hidden="1">{"'Sheet1'!$L$16"}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QD">#REF!</definedName>
    <definedName name="NQQH">'[3]Dt 2001'!#REF!</definedName>
    <definedName name="NSNN">'[3]Dt 2001'!#REF!</definedName>
    <definedName name="OTHER_PANEL">'[7]NEW-PANEL'!#REF!</definedName>
    <definedName name="PC">'[3]Dt 2001'!#REF!</definedName>
    <definedName name="PCH">'[4]Dt 2001'!#REF!</definedName>
    <definedName name="PDH">'[4]Dt 2001'!#REF!</definedName>
    <definedName name="PJO">'[4]Dt 2001'!#REF!</definedName>
    <definedName name="PL_???___P.B.___REST_P.B._????">'[7]NEW-PANEL'!#REF!</definedName>
    <definedName name="PM">[8]IBASE!$AH$16:$AV$110</definedName>
    <definedName name="_xlnm.Print_Area">#REF!</definedName>
    <definedName name="PRINT_AREA_MI">#REF!</definedName>
    <definedName name="_xlnm.Print_Titles" localSheetId="0">'63'!$7:$8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han_cap">#REF!</definedName>
    <definedName name="Phi_le_phi">#REF!</definedName>
    <definedName name="SB">[8]IBASE!$AH$7:$AL$14</definedName>
    <definedName name="Sort">'[9]XDCB tang 7%'!#REF!</definedName>
    <definedName name="SORT_AREA">'[10]DI-ESTI'!$A$8:$R$489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M" hidden="1">{"'Sheet1'!$L$16"}</definedName>
    <definedName name="TW">#REF!</definedName>
    <definedName name="thanhhoa">'[11]Dt 2001'!#REF!</definedName>
    <definedName name="theodoitienSDđất.2009" hidden="1">{"'Sheet1'!$L$16"}</definedName>
    <definedName name="THU">'[4]Dt 2001'!#REF!</definedName>
    <definedName name="TRANSFORMER">'[7]NEW-PANEL'!#REF!</definedName>
    <definedName name="VARIINST">#REF!</definedName>
    <definedName name="VARIPURC">#REF!</definedName>
    <definedName name="W">#REF!</definedName>
    <definedName name="X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5" i="1"/>
  <c r="E15" i="1"/>
  <c r="G15" i="1" s="1"/>
  <c r="F15" i="1"/>
  <c r="F14" i="1" s="1"/>
  <c r="C16" i="1"/>
  <c r="E16" i="1"/>
  <c r="F16" i="1"/>
  <c r="H16" i="1" s="1"/>
  <c r="C17" i="1"/>
  <c r="E17" i="1"/>
  <c r="F17" i="1"/>
  <c r="C18" i="1"/>
  <c r="E18" i="1"/>
  <c r="F18" i="1"/>
  <c r="H18" i="1" s="1"/>
  <c r="D19" i="1"/>
  <c r="C20" i="1"/>
  <c r="E20" i="1"/>
  <c r="G20" i="1" s="1"/>
  <c r="F20" i="1"/>
  <c r="H20" i="1" s="1"/>
  <c r="C21" i="1"/>
  <c r="E21" i="1"/>
  <c r="F21" i="1"/>
  <c r="H21" i="1" s="1"/>
  <c r="C22" i="1"/>
  <c r="E22" i="1"/>
  <c r="G22" i="1" s="1"/>
  <c r="F22" i="1"/>
  <c r="H22" i="1" s="1"/>
  <c r="C23" i="1"/>
  <c r="E23" i="1"/>
  <c r="G23" i="1" s="1"/>
  <c r="F23" i="1"/>
  <c r="H23" i="1" s="1"/>
  <c r="D24" i="1"/>
  <c r="C25" i="1"/>
  <c r="E25" i="1"/>
  <c r="G25" i="1" s="1"/>
  <c r="F25" i="1"/>
  <c r="H25" i="1"/>
  <c r="C26" i="1"/>
  <c r="G26" i="1" s="1"/>
  <c r="E26" i="1"/>
  <c r="F26" i="1"/>
  <c r="H26" i="1" s="1"/>
  <c r="C27" i="1"/>
  <c r="E27" i="1"/>
  <c r="F27" i="1"/>
  <c r="H27" i="1" s="1"/>
  <c r="C28" i="1"/>
  <c r="E28" i="1"/>
  <c r="G28" i="1" s="1"/>
  <c r="F28" i="1"/>
  <c r="H28" i="1" s="1"/>
  <c r="D29" i="1"/>
  <c r="C30" i="1"/>
  <c r="E30" i="1"/>
  <c r="F30" i="1"/>
  <c r="H30" i="1" s="1"/>
  <c r="C31" i="1"/>
  <c r="E31" i="1"/>
  <c r="G31" i="1" s="1"/>
  <c r="F31" i="1"/>
  <c r="H31" i="1" s="1"/>
  <c r="C32" i="1"/>
  <c r="E32" i="1"/>
  <c r="G32" i="1" s="1"/>
  <c r="F32" i="1"/>
  <c r="H32" i="1"/>
  <c r="C33" i="1"/>
  <c r="G33" i="1" s="1"/>
  <c r="E33" i="1"/>
  <c r="F33" i="1"/>
  <c r="H33" i="1" s="1"/>
  <c r="C34" i="1"/>
  <c r="E34" i="1"/>
  <c r="F34" i="1"/>
  <c r="H34" i="1" s="1"/>
  <c r="C35" i="1"/>
  <c r="D35" i="1"/>
  <c r="C36" i="1"/>
  <c r="E36" i="1"/>
  <c r="G36" i="1"/>
  <c r="H36" i="1"/>
  <c r="C37" i="1"/>
  <c r="E37" i="1"/>
  <c r="F37" i="1"/>
  <c r="F35" i="1" s="1"/>
  <c r="H35" i="1" s="1"/>
  <c r="G37" i="1"/>
  <c r="C38" i="1"/>
  <c r="D38" i="1" s="1"/>
  <c r="E38" i="1"/>
  <c r="G38" i="1" s="1"/>
  <c r="F38" i="1"/>
  <c r="C40" i="1"/>
  <c r="E40" i="1"/>
  <c r="F40" i="1"/>
  <c r="G40" i="1"/>
  <c r="C41" i="1"/>
  <c r="D41" i="1" s="1"/>
  <c r="E41" i="1"/>
  <c r="G41" i="1" s="1"/>
  <c r="F41" i="1"/>
  <c r="C42" i="1"/>
  <c r="D42" i="1" s="1"/>
  <c r="E42" i="1"/>
  <c r="F42" i="1"/>
  <c r="G42" i="1"/>
  <c r="C43" i="1"/>
  <c r="D43" i="1" s="1"/>
  <c r="E43" i="1"/>
  <c r="G43" i="1" s="1"/>
  <c r="F43" i="1"/>
  <c r="C44" i="1"/>
  <c r="E44" i="1"/>
  <c r="F44" i="1"/>
  <c r="C45" i="1"/>
  <c r="D45" i="1" s="1"/>
  <c r="H45" i="1" s="1"/>
  <c r="E45" i="1"/>
  <c r="F45" i="1"/>
  <c r="E47" i="1"/>
  <c r="F47" i="1"/>
  <c r="C49" i="1"/>
  <c r="D49" i="1"/>
  <c r="H49" i="1" s="1"/>
  <c r="E49" i="1"/>
  <c r="F49" i="1"/>
  <c r="C50" i="1"/>
  <c r="C48" i="1" s="1"/>
  <c r="C46" i="1" s="1"/>
  <c r="E50" i="1"/>
  <c r="F50" i="1"/>
  <c r="E52" i="1"/>
  <c r="E51" i="1" s="1"/>
  <c r="C54" i="1"/>
  <c r="D54" i="1" s="1"/>
  <c r="E54" i="1"/>
  <c r="F54" i="1"/>
  <c r="G54" i="1"/>
  <c r="C55" i="1"/>
  <c r="D55" i="1" s="1"/>
  <c r="E55" i="1"/>
  <c r="E53" i="1" s="1"/>
  <c r="C57" i="1"/>
  <c r="D57" i="1" s="1"/>
  <c r="E57" i="1"/>
  <c r="F57" i="1" s="1"/>
  <c r="C58" i="1"/>
  <c r="E58" i="1"/>
  <c r="F58" i="1" s="1"/>
  <c r="C60" i="1"/>
  <c r="D60" i="1" s="1"/>
  <c r="E60" i="1"/>
  <c r="F60" i="1" s="1"/>
  <c r="C61" i="1"/>
  <c r="D61" i="1"/>
  <c r="E61" i="1"/>
  <c r="C62" i="1"/>
  <c r="D62" i="1" s="1"/>
  <c r="E62" i="1"/>
  <c r="G62" i="1" s="1"/>
  <c r="F62" i="1"/>
  <c r="H62" i="1" s="1"/>
  <c r="C63" i="1"/>
  <c r="D63" i="1"/>
  <c r="E63" i="1"/>
  <c r="F63" i="1" s="1"/>
  <c r="C64" i="1"/>
  <c r="D64" i="1" s="1"/>
  <c r="E64" i="1"/>
  <c r="F64" i="1" s="1"/>
  <c r="D65" i="1"/>
  <c r="C66" i="1"/>
  <c r="E66" i="1"/>
  <c r="G66" i="1" s="1"/>
  <c r="F66" i="1"/>
  <c r="H66" i="1" s="1"/>
  <c r="C67" i="1"/>
  <c r="C65" i="1" s="1"/>
  <c r="E67" i="1"/>
  <c r="F67" i="1"/>
  <c r="H67" i="1"/>
  <c r="C69" i="1"/>
  <c r="E69" i="1"/>
  <c r="C70" i="1"/>
  <c r="D70" i="1"/>
  <c r="E70" i="1"/>
  <c r="F70" i="1" s="1"/>
  <c r="C71" i="1"/>
  <c r="E71" i="1"/>
  <c r="G71" i="1" s="1"/>
  <c r="F71" i="1"/>
  <c r="C72" i="1"/>
  <c r="D72" i="1"/>
  <c r="E72" i="1"/>
  <c r="G72" i="1" s="1"/>
  <c r="F72" i="1"/>
  <c r="C73" i="1"/>
  <c r="D73" i="1" s="1"/>
  <c r="E73" i="1"/>
  <c r="G73" i="1" s="1"/>
  <c r="F73" i="1"/>
  <c r="C74" i="1"/>
  <c r="D74" i="1"/>
  <c r="E74" i="1"/>
  <c r="F74" i="1" s="1"/>
  <c r="H74" i="1" s="1"/>
  <c r="D75" i="1"/>
  <c r="F75" i="1"/>
  <c r="C76" i="1"/>
  <c r="C75" i="1" s="1"/>
  <c r="E76" i="1"/>
  <c r="C77" i="1"/>
  <c r="E77" i="1"/>
  <c r="C78" i="1"/>
  <c r="E78" i="1"/>
  <c r="C79" i="1"/>
  <c r="E79" i="1"/>
  <c r="C80" i="1"/>
  <c r="E80" i="1"/>
  <c r="E81" i="1"/>
  <c r="E82" i="1"/>
  <c r="C83" i="1"/>
  <c r="E83" i="1"/>
  <c r="E84" i="1"/>
  <c r="F84" i="1"/>
  <c r="E85" i="1"/>
  <c r="F85" i="1" s="1"/>
  <c r="E86" i="1"/>
  <c r="F86" i="1" s="1"/>
  <c r="E88" i="1"/>
  <c r="F88" i="1"/>
  <c r="E89" i="1"/>
  <c r="F89" i="1" s="1"/>
  <c r="E90" i="1"/>
  <c r="F90" i="1" s="1"/>
  <c r="H43" i="1" l="1"/>
  <c r="H38" i="1"/>
  <c r="H64" i="1"/>
  <c r="D59" i="1"/>
  <c r="G50" i="1"/>
  <c r="C29" i="1"/>
  <c r="C24" i="1"/>
  <c r="G21" i="1"/>
  <c r="C19" i="1"/>
  <c r="G16" i="1"/>
  <c r="C14" i="1"/>
  <c r="H73" i="1"/>
  <c r="C68" i="1"/>
  <c r="G69" i="1"/>
  <c r="G67" i="1"/>
  <c r="G60" i="1"/>
  <c r="G58" i="1"/>
  <c r="G45" i="1"/>
  <c r="E39" i="1"/>
  <c r="G39" i="1" s="1"/>
  <c r="E35" i="1"/>
  <c r="G35" i="1" s="1"/>
  <c r="G18" i="1"/>
  <c r="H15" i="1"/>
  <c r="H41" i="1"/>
  <c r="C56" i="1"/>
  <c r="F39" i="1"/>
  <c r="E75" i="1"/>
  <c r="G75" i="1" s="1"/>
  <c r="H72" i="1"/>
  <c r="F65" i="1"/>
  <c r="H65" i="1" s="1"/>
  <c r="E59" i="1"/>
  <c r="D53" i="1"/>
  <c r="D51" i="1" s="1"/>
  <c r="E48" i="1"/>
  <c r="G48" i="1" s="1"/>
  <c r="G34" i="1"/>
  <c r="G30" i="1"/>
  <c r="G27" i="1"/>
  <c r="E24" i="1"/>
  <c r="G24" i="1" s="1"/>
  <c r="F24" i="1"/>
  <c r="H24" i="1" s="1"/>
  <c r="F56" i="1"/>
  <c r="H57" i="1"/>
  <c r="F68" i="1"/>
  <c r="H70" i="1"/>
  <c r="F59" i="1"/>
  <c r="H59" i="1" s="1"/>
  <c r="E46" i="1"/>
  <c r="G46" i="1" s="1"/>
  <c r="D39" i="1"/>
  <c r="H39" i="1" s="1"/>
  <c r="H42" i="1"/>
  <c r="F48" i="1"/>
  <c r="F29" i="1"/>
  <c r="H29" i="1" s="1"/>
  <c r="E68" i="1"/>
  <c r="G68" i="1" s="1"/>
  <c r="E65" i="1"/>
  <c r="G65" i="1" s="1"/>
  <c r="G64" i="1"/>
  <c r="G61" i="1"/>
  <c r="C59" i="1"/>
  <c r="G59" i="1" s="1"/>
  <c r="G57" i="1"/>
  <c r="E56" i="1"/>
  <c r="G55" i="1"/>
  <c r="C53" i="1"/>
  <c r="C51" i="1" s="1"/>
  <c r="G51" i="1" s="1"/>
  <c r="G49" i="1"/>
  <c r="E29" i="1"/>
  <c r="G29" i="1" s="1"/>
  <c r="E19" i="1"/>
  <c r="G19" i="1" s="1"/>
  <c r="E14" i="1"/>
  <c r="C39" i="1"/>
  <c r="F19" i="1"/>
  <c r="H19" i="1" s="1"/>
  <c r="G74" i="1"/>
  <c r="G70" i="1"/>
  <c r="F61" i="1"/>
  <c r="H61" i="1" s="1"/>
  <c r="H60" i="1"/>
  <c r="D58" i="1"/>
  <c r="H58" i="1" s="1"/>
  <c r="F55" i="1"/>
  <c r="H55" i="1" s="1"/>
  <c r="H54" i="1"/>
  <c r="F52" i="1"/>
  <c r="D50" i="1"/>
  <c r="D48" i="1" s="1"/>
  <c r="D46" i="1" s="1"/>
  <c r="H14" i="1"/>
  <c r="D71" i="1"/>
  <c r="H71" i="1" s="1"/>
  <c r="H50" i="1" l="1"/>
  <c r="G56" i="1"/>
  <c r="C13" i="1"/>
  <c r="C12" i="1" s="1"/>
  <c r="D56" i="1"/>
  <c r="H56" i="1" s="1"/>
  <c r="H48" i="1"/>
  <c r="F53" i="1"/>
  <c r="H53" i="1" s="1"/>
  <c r="E13" i="1"/>
  <c r="G14" i="1"/>
  <c r="G53" i="1"/>
  <c r="D68" i="1"/>
  <c r="F46" i="1"/>
  <c r="C11" i="1" l="1"/>
  <c r="C10" i="1" s="1"/>
  <c r="D13" i="1"/>
  <c r="D12" i="1"/>
  <c r="D11" i="1"/>
  <c r="D10" i="1" s="1"/>
  <c r="H68" i="1"/>
  <c r="H46" i="1"/>
  <c r="E11" i="1"/>
  <c r="E12" i="1"/>
  <c r="G12" i="1" s="1"/>
  <c r="G13" i="1"/>
  <c r="F51" i="1"/>
  <c r="H51" i="1" s="1"/>
  <c r="E10" i="1" l="1"/>
  <c r="G10" i="1" s="1"/>
  <c r="G11" i="1"/>
  <c r="F13" i="1"/>
  <c r="F11" i="1" l="1"/>
  <c r="F12" i="1"/>
  <c r="H12" i="1" s="1"/>
  <c r="H13" i="1"/>
  <c r="H11" i="1" l="1"/>
  <c r="F10" i="1"/>
  <c r="H10" i="1" s="1"/>
</calcChain>
</file>

<file path=xl/sharedStrings.xml><?xml version="1.0" encoding="utf-8"?>
<sst xmlns="http://schemas.openxmlformats.org/spreadsheetml/2006/main" count="117" uniqueCount="88">
  <si>
    <t>THU CHUYỂN NGUỒN TỪ NĂM TRƯỚC CHUYỂN SANG</t>
  </si>
  <si>
    <t>F</t>
  </si>
  <si>
    <t>THU KẾT DƯ NĂM TRƯỚC</t>
  </si>
  <si>
    <t>E</t>
  </si>
  <si>
    <t>THU CHUYỂN GIAO NGÂN SÁCH</t>
  </si>
  <si>
    <t>D</t>
  </si>
  <si>
    <t>THU TỪ QUỸ DỰ TRỮ TÀI CHÍNH</t>
  </si>
  <si>
    <t>C</t>
  </si>
  <si>
    <t>VAY CỦA NGÂN SÁCH ĐỊA PHƯƠNG</t>
  </si>
  <si>
    <t>B</t>
  </si>
  <si>
    <t>Các khoản huy động, đóng góp</t>
  </si>
  <si>
    <t>IV</t>
  </si>
  <si>
    <t>Thu viện trợ</t>
  </si>
  <si>
    <t>III</t>
  </si>
  <si>
    <t>Thu khác</t>
  </si>
  <si>
    <t>Thuế tự vệ</t>
  </si>
  <si>
    <t>Thuế chống bán phá giá</t>
  </si>
  <si>
    <t>Thuế giá trị gia tăng thu từ hàng hóa nhập khẩu</t>
  </si>
  <si>
    <t>Thuế bảo vệ môi trường thu từ hàng hóa nhập khẩu</t>
  </si>
  <si>
    <t>Thuế tiêu thụ đặc biệt thu từ hàng hóa nhập khẩu</t>
  </si>
  <si>
    <t>Thuế nhập khẩu</t>
  </si>
  <si>
    <t>Thuế xuất khẩu</t>
  </si>
  <si>
    <t xml:space="preserve">Thu từ hoạt động xuất nhập khẩu </t>
  </si>
  <si>
    <t>II</t>
  </si>
  <si>
    <t>Thu cổ tức và lợi nhuận sau thuế</t>
  </si>
  <si>
    <t>Thu từ quỹ đất công ích, hoa lợi công sản khác</t>
  </si>
  <si>
    <t xml:space="preserve">  - Ngân sách cấp xã</t>
  </si>
  <si>
    <t xml:space="preserve">  - Ngân sách cấp huyện</t>
  </si>
  <si>
    <t xml:space="preserve">  - Ngân sách cấp tỉnh</t>
  </si>
  <si>
    <t xml:space="preserve">  - Ngân sách trung ương</t>
  </si>
  <si>
    <t>Thu khác ngân sách</t>
  </si>
  <si>
    <t xml:space="preserve">  - Giấy do UBND cấp tỉnh cấp</t>
  </si>
  <si>
    <t xml:space="preserve">  - Giấy phép do Trung ương cấp</t>
  </si>
  <si>
    <t>Thu tiền cấp quyền khai thác khoáng sản</t>
  </si>
  <si>
    <t xml:space="preserve">  - Thu từ thu nhập sau thuế</t>
  </si>
  <si>
    <t xml:space="preserve">  - Thuế khác</t>
  </si>
  <si>
    <t xml:space="preserve">  - Thuế TTĐB hàng hóa DV trong nước</t>
  </si>
  <si>
    <t xml:space="preserve">  - Thuế thu nhập doanh nghiệp</t>
  </si>
  <si>
    <t xml:space="preserve">  - Thuế giá trị gia tăng</t>
  </si>
  <si>
    <t>Thu từ hoạt động xổ số kiến thiết</t>
  </si>
  <si>
    <t xml:space="preserve">   +  Ngân sách cấp huyện thu</t>
  </si>
  <si>
    <t xml:space="preserve">   +  Ngân sách cấp tỉnh thu</t>
  </si>
  <si>
    <t>Tiền cho thuê và tiền bán nhà ở thuộc sở hữu NN</t>
  </si>
  <si>
    <t xml:space="preserve"> - Thu phát sinh</t>
  </si>
  <si>
    <t xml:space="preserve"> - Ghi thu, ghi chi</t>
  </si>
  <si>
    <t>Thu tiền sử dụng đất</t>
  </si>
  <si>
    <t xml:space="preserve">  + UBND các huyện, thị xã, thành phố ban hành quyết định cho thuê đất</t>
  </si>
  <si>
    <t xml:space="preserve">  + UBND tỉnh ban hành quyết định cho thuê đất</t>
  </si>
  <si>
    <t>Tiền cho thuê đất, thuê mặt nước</t>
  </si>
  <si>
    <t>Thuế sử dụng đất phi nông nghiệp</t>
  </si>
  <si>
    <t>Thuế sử dụng đất nông nghiệp</t>
  </si>
  <si>
    <t>Phí và lệ phí xã</t>
  </si>
  <si>
    <t>-</t>
  </si>
  <si>
    <t>Phí và lệ phí huyện</t>
  </si>
  <si>
    <t>Phí và lệ phí tỉnh</t>
  </si>
  <si>
    <t>Phí và lệ phí trung ương</t>
  </si>
  <si>
    <t xml:space="preserve">Thu phí, lệ phí </t>
  </si>
  <si>
    <t>Lệ phí trước bạ</t>
  </si>
  <si>
    <t>Thuế BVMT thu từ hàng hóa sản xuất, kinh doanh trong nước</t>
  </si>
  <si>
    <t>Thuế BVMT thu từ hàng hóa nhập khẩu</t>
  </si>
  <si>
    <t>Thuế bảo vệ môi trường</t>
  </si>
  <si>
    <t>Thuế thu nhập cá nhân</t>
  </si>
  <si>
    <t xml:space="preserve">  - Thuế tài nguyên</t>
  </si>
  <si>
    <t xml:space="preserve">  - Thuế TTĐB hàng hóa, DV trong nước</t>
  </si>
  <si>
    <t>Thu từ khu vực kinh tế ngoài quốc doanh</t>
  </si>
  <si>
    <t>Thu từ khu vực doanh nghiệp có vốn ĐTNN</t>
  </si>
  <si>
    <t>Thu từ khu vực DNNN do địa phương quản lý</t>
  </si>
  <si>
    <t>Thu từ khu vực DNNN do trung ương quản lý</t>
  </si>
  <si>
    <t>Thu nội địa</t>
  </si>
  <si>
    <t>I</t>
  </si>
  <si>
    <t>TRONG ĐÓ: TỔNG THU NSNN PHÁT SINH TRÊN ĐỊA BÀN  (I+II+IV)</t>
  </si>
  <si>
    <t>TỔNG THU CÂN ĐỐI NSNN</t>
  </si>
  <si>
    <t>A</t>
  </si>
  <si>
    <t>TỔNG NGUỒN THU NSNN (A+B+C+D+E+F)</t>
  </si>
  <si>
    <t>6=4/2</t>
  </si>
  <si>
    <t>5=3/1</t>
  </si>
  <si>
    <t>Thu NSĐP</t>
  </si>
  <si>
    <t>Tổng thu NSNN</t>
  </si>
  <si>
    <t>So sánh (%)</t>
  </si>
  <si>
    <t>Quyết toán</t>
  </si>
  <si>
    <t>Dự toán</t>
  </si>
  <si>
    <t>Nội dung</t>
  </si>
  <si>
    <t>STT</t>
  </si>
  <si>
    <t>Đvt: Triệu đồng</t>
  </si>
  <si>
    <t>QUYẾT TOÁN THU NGÂN SÁCH NHÀ NƯỚC TRÊN ĐỊA BÀN THEO LĨNH VỰC NĂM 2019</t>
  </si>
  <si>
    <t>UBND TỈNH KHÁNH HÒA</t>
  </si>
  <si>
    <t>Biểu số 63/CK-NSNN</t>
  </si>
  <si>
    <t>(Quyết toán đã được HĐND tỉnh phê chuẩn)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</si>
</sst>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4"/>
      <name val=".VnTime"/>
      <family val="2"/>
    </font>
    <font>
      <i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3" fontId="10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164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right" vertical="center" wrapText="1"/>
    </xf>
    <xf numFmtId="3" fontId="8" fillId="0" borderId="2" xfId="2" applyNumberFormat="1" applyFont="1" applyBorder="1" applyAlignment="1">
      <alignment horizontal="right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vertical="center" wrapText="1"/>
    </xf>
    <xf numFmtId="3" fontId="7" fillId="0" borderId="4" xfId="2" applyNumberFormat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 vertical="center" wrapText="1"/>
    </xf>
    <xf numFmtId="0" fontId="9" fillId="0" borderId="2" xfId="2" applyFont="1" applyBorder="1" applyAlignment="1">
      <alignment vertical="center" wrapText="1"/>
    </xf>
    <xf numFmtId="3" fontId="8" fillId="0" borderId="2" xfId="3" applyFont="1" applyBorder="1"/>
    <xf numFmtId="3" fontId="11" fillId="0" borderId="2" xfId="1" applyNumberFormat="1" applyFont="1" applyBorder="1" applyAlignment="1">
      <alignment horizontal="right" vertical="center" wrapText="1"/>
    </xf>
    <xf numFmtId="0" fontId="11" fillId="0" borderId="2" xfId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3" fontId="7" fillId="0" borderId="2" xfId="1" applyNumberFormat="1" applyFont="1" applyBorder="1"/>
    <xf numFmtId="3" fontId="2" fillId="0" borderId="0" xfId="1" applyNumberFormat="1" applyFont="1"/>
    <xf numFmtId="3" fontId="4" fillId="0" borderId="3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13" fillId="0" borderId="0" xfId="1" applyFont="1" applyAlignment="1">
      <alignment horizontal="center"/>
    </xf>
    <xf numFmtId="0" fontId="2" fillId="0" borderId="6" xfId="1" applyFont="1" applyBorder="1" applyAlignment="1">
      <alignment horizontal="right"/>
    </xf>
    <xf numFmtId="0" fontId="4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4">
    <cellStyle name="Normal" xfId="0" builtinId="0"/>
    <cellStyle name="Normal 101" xfId="1" xr:uid="{1C27CBE0-D378-4398-B19D-ECB511222BD2}"/>
    <cellStyle name="Normal_Book1 2" xfId="2" xr:uid="{05054002-7186-404F-93AE-0EBF27D33233}"/>
    <cellStyle name="Normal_uocdieuhanhcuoin¨m2005 2" xfId="3" xr:uid="{BE4FDC7C-EA1B-427E-BFB4-80A661B08E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0</xdr:rowOff>
    </xdr:from>
    <xdr:to>
      <xdr:col>1</xdr:col>
      <xdr:colOff>1233767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264F981-8654-4E48-A8E1-0964E5A4892F}"/>
            </a:ext>
          </a:extLst>
        </xdr:cNvPr>
        <xdr:cNvCxnSpPr/>
      </xdr:nvCxnSpPr>
      <xdr:spPr>
        <a:xfrm>
          <a:off x="190500" y="190500"/>
          <a:ext cx="10051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vr02\NSNN-DP$\Hang\Bieu%20mau%20thu%202003%20vong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knhat.STCKHH\Desktop\BC%20thu\Tiet%20kiem%20chi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ieu%20QT%202019%20(gui%20anh%20Hoa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/HAO%20LUU/HAO/2012/BANG%20TINH/DOI%20TUONG%20BTXH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ng\Bieu%20mau%20thu%202003%20vong%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8Q\98Q3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MATERIAL\%3f%3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IBASE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g\c\Dung%20Quat\Nhom%20GC\New%20Folder\My%20Documents\3533\98Q\3533\Q\98Q2943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Sheet1"/>
      <sheetName val="Sheet2"/>
      <sheetName val="Sheet3"/>
      <sheetName val="Sheet4"/>
      <sheetName val="Shee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NC10"/>
      <sheetName val="VL10"/>
      <sheetName val="CFmay10"/>
      <sheetName val="627(10)"/>
      <sheetName val="T1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Sua (2)"/>
      <sheetName val="Sua"/>
      <sheetName val="DGKSDA"/>
      <sheetName val="TH_BVTC"/>
      <sheetName val="BVTC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L DUONG DC L = 90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H du toan "/>
      <sheetName val="Du toan "/>
      <sheetName val="C.Tinh"/>
      <sheetName val="TK_cap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PC"/>
      <sheetName val="Ph-Thu"/>
      <sheetName val="Ph-Thu (2)"/>
      <sheetName val="PC (2)"/>
      <sheetName val="Chart2"/>
      <sheetName val="PC (3)"/>
      <sheetName val="MTL__INTER"/>
      <sheetName val=""/>
      <sheetName val="DTCT"/>
      <sheetName val="PTVT"/>
      <sheetName val="THDT"/>
      <sheetName val="THVT"/>
      <sheetName val="THGT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Bang ke chi tiet "/>
      <sheetName val="km345+400-km345+500 (6'-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T9"/>
      <sheetName val="T6"/>
      <sheetName val="T3"/>
      <sheetName val="T10"/>
      <sheetName val="T2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ongHopSuaLoé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Bang TH Dtman"/>
      <sheetName val="Phieu cao do K95"/>
      <sheetName val="Lop 1 K98"/>
      <sheetName val="MTO REV.2(ARMOR)"/>
      <sheetName val="tuၡn"/>
      <sheetName val="mau c47"/>
      <sheetName val="Thang 1"/>
      <sheetName val="Thang 10"/>
      <sheetName val="km342+500-km342+690 (2)"/>
      <sheetName val="MTL$-TRUNCK-AO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' vu hcm (6)"/>
      <sheetName val="km345+661-kms45+000 (2)"/>
      <sheetName val="km338+1w6-km338+230"/>
      <sheetName val="km338+439-km388+571.x9"/>
      <sheetName val="km337+u33.60-km338 (2)"/>
      <sheetName val="km345+400-km345+5 0 (3) (2)"/>
      <sheetName val="km337+136-ki337-350"/>
      <sheetName val="SD0"/>
      <sheetName val="Thong so chinh"/>
      <sheetName val="44"/>
      <sheetName val="43"/>
      <sheetName val="42"/>
      <sheetName val="41"/>
      <sheetName val="40"/>
      <sheetName val="39"/>
      <sheetName val="38"/>
      <sheetName val="37"/>
      <sheetName val="36"/>
      <sheetName val="35"/>
      <sheetName val="34"/>
      <sheetName val="33"/>
      <sheetName val="32"/>
      <sheetName val="31"/>
      <sheetName val="30"/>
      <sheetName val="29"/>
      <sheetName val="28"/>
      <sheetName val="27"/>
      <sheetName val="26"/>
      <sheetName val="25"/>
      <sheetName val="24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  <sheetName val="dongia (2)"/>
      <sheetName val="DGXDCB_DD"/>
      <sheetName val="DONGIA"/>
      <sheetName val="DI-EST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02"/>
      <sheetName val="PL01"/>
      <sheetName val="PL02 (khong chia)"/>
      <sheetName val="Dt 2001"/>
    </sheetNames>
    <sheetDataSet>
      <sheetData sheetId="0">
        <row r="18">
          <cell r="H18">
            <v>7711669.3424000004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48-ND31"/>
      <sheetName val="BM49-ND31"/>
      <sheetName val="BM50-ND31"/>
      <sheetName val="Bieu 51-ND31"/>
      <sheetName val="Bieu 52-ND31"/>
      <sheetName val="BM53-ND31"/>
      <sheetName val="Bieu 54-ND31"/>
      <sheetName val="BM55-ND31"/>
      <sheetName val="Bieu 56-ND-31"/>
      <sheetName val="BS58-ND31"/>
      <sheetName val="BS59-ND31"/>
      <sheetName val="BS60-ND31 (in)"/>
      <sheetName val="BM61-ND31"/>
      <sheetName val="BM62-ND31 "/>
      <sheetName val="MB60-TT342"/>
      <sheetName val="MB60-TT342 (2)"/>
      <sheetName val="MB61-TT342"/>
      <sheetName val="Bieu 62-TT342"/>
      <sheetName val="Bieu 65-TT342"/>
      <sheetName val="MB66-TT342"/>
      <sheetName val="Bieu 67-TT342"/>
      <sheetName val="Bieu 68-TT342"/>
      <sheetName val="Pl1a"/>
      <sheetName val="Pl1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">
          <cell r="D14">
            <v>437000</v>
          </cell>
          <cell r="F14">
            <v>478421</v>
          </cell>
          <cell r="H14">
            <v>344463</v>
          </cell>
        </row>
        <row r="15">
          <cell r="D15">
            <v>130000</v>
          </cell>
          <cell r="F15">
            <v>133906</v>
          </cell>
          <cell r="H15">
            <v>96412</v>
          </cell>
        </row>
        <row r="16">
          <cell r="F16">
            <v>0</v>
          </cell>
        </row>
        <row r="17">
          <cell r="D17">
            <v>18000</v>
          </cell>
          <cell r="F17">
            <v>9717</v>
          </cell>
          <cell r="H17">
            <v>9717</v>
          </cell>
        </row>
        <row r="21">
          <cell r="D21">
            <v>664000</v>
          </cell>
          <cell r="F21">
            <v>599572</v>
          </cell>
          <cell r="H21">
            <v>431692</v>
          </cell>
        </row>
        <row r="22">
          <cell r="D22">
            <v>318000</v>
          </cell>
          <cell r="F22">
            <v>251004</v>
          </cell>
          <cell r="H22">
            <v>180723</v>
          </cell>
        </row>
        <row r="23">
          <cell r="D23">
            <v>2258000</v>
          </cell>
          <cell r="F23">
            <v>2248447</v>
          </cell>
          <cell r="H23">
            <v>1618882</v>
          </cell>
        </row>
        <row r="24">
          <cell r="D24">
            <v>30000</v>
          </cell>
          <cell r="F24">
            <v>35109</v>
          </cell>
          <cell r="H24">
            <v>35109</v>
          </cell>
        </row>
        <row r="26">
          <cell r="D26">
            <v>260000</v>
          </cell>
          <cell r="F26">
            <v>396414</v>
          </cell>
          <cell r="H26">
            <v>285418</v>
          </cell>
        </row>
        <row r="27">
          <cell r="D27">
            <v>185000</v>
          </cell>
          <cell r="F27">
            <v>454704</v>
          </cell>
          <cell r="H27">
            <v>327387</v>
          </cell>
        </row>
        <row r="28">
          <cell r="D28">
            <v>44000</v>
          </cell>
          <cell r="F28">
            <v>44409</v>
          </cell>
          <cell r="H28">
            <v>31691</v>
          </cell>
        </row>
        <row r="29">
          <cell r="D29">
            <v>11000</v>
          </cell>
          <cell r="F29">
            <v>400</v>
          </cell>
          <cell r="H29">
            <v>400</v>
          </cell>
        </row>
        <row r="31">
          <cell r="D31">
            <v>3023000</v>
          </cell>
          <cell r="F31">
            <v>2607266</v>
          </cell>
          <cell r="H31">
            <v>780790</v>
          </cell>
          <cell r="I31">
            <v>967180</v>
          </cell>
          <cell r="J31">
            <v>129262</v>
          </cell>
        </row>
        <row r="32">
          <cell r="D32">
            <v>1103000</v>
          </cell>
          <cell r="F32">
            <v>1093946</v>
          </cell>
          <cell r="H32">
            <v>390341</v>
          </cell>
          <cell r="I32">
            <v>397296</v>
          </cell>
          <cell r="J32">
            <v>0</v>
          </cell>
        </row>
        <row r="33">
          <cell r="D33">
            <v>650000</v>
          </cell>
          <cell r="F33">
            <v>562130</v>
          </cell>
          <cell r="H33">
            <v>30572</v>
          </cell>
          <cell r="I33">
            <v>370639</v>
          </cell>
          <cell r="J33">
            <v>2943</v>
          </cell>
        </row>
        <row r="34">
          <cell r="D34">
            <v>124000</v>
          </cell>
          <cell r="F34">
            <v>112017</v>
          </cell>
          <cell r="I34">
            <v>112017</v>
          </cell>
        </row>
        <row r="35">
          <cell r="D35">
            <v>1180000</v>
          </cell>
          <cell r="F35">
            <v>1098286</v>
          </cell>
          <cell r="H35">
            <v>790764</v>
          </cell>
        </row>
        <row r="37">
          <cell r="D37">
            <v>659400</v>
          </cell>
          <cell r="F37">
            <v>668664</v>
          </cell>
        </row>
        <row r="38">
          <cell r="D38">
            <v>390600</v>
          </cell>
          <cell r="F38">
            <v>396132</v>
          </cell>
          <cell r="H38">
            <v>285215</v>
          </cell>
        </row>
        <row r="39">
          <cell r="D39">
            <v>710000</v>
          </cell>
          <cell r="F39">
            <v>604147</v>
          </cell>
          <cell r="I39">
            <v>562040</v>
          </cell>
          <cell r="J39">
            <v>42107</v>
          </cell>
        </row>
        <row r="41">
          <cell r="D41">
            <v>980000</v>
          </cell>
          <cell r="F41">
            <v>859886</v>
          </cell>
          <cell r="H41">
            <v>2736</v>
          </cell>
          <cell r="I41">
            <v>799</v>
          </cell>
        </row>
        <row r="42">
          <cell r="D42">
            <v>71470</v>
          </cell>
          <cell r="F42">
            <v>97515</v>
          </cell>
          <cell r="H42">
            <v>72395</v>
          </cell>
          <cell r="I42">
            <v>23950</v>
          </cell>
          <cell r="J42">
            <v>1170</v>
          </cell>
        </row>
        <row r="43">
          <cell r="D43">
            <v>85510</v>
          </cell>
          <cell r="F43">
            <v>69900</v>
          </cell>
          <cell r="H43">
            <v>20254</v>
          </cell>
          <cell r="I43">
            <v>37276</v>
          </cell>
          <cell r="J43">
            <v>12370</v>
          </cell>
        </row>
        <row r="44">
          <cell r="D44">
            <v>13020</v>
          </cell>
          <cell r="F44">
            <v>10657</v>
          </cell>
          <cell r="I44">
            <v>5</v>
          </cell>
          <cell r="J44">
            <v>10652</v>
          </cell>
        </row>
        <row r="45">
          <cell r="F45">
            <v>4</v>
          </cell>
          <cell r="J45">
            <v>4</v>
          </cell>
        </row>
        <row r="46">
          <cell r="D46">
            <v>15000</v>
          </cell>
          <cell r="F46">
            <v>14547</v>
          </cell>
          <cell r="J46">
            <v>14547</v>
          </cell>
        </row>
        <row r="48">
          <cell r="F48">
            <v>39754</v>
          </cell>
          <cell r="H48">
            <v>39754</v>
          </cell>
        </row>
        <row r="50">
          <cell r="D50">
            <v>499940</v>
          </cell>
          <cell r="F50">
            <v>418936</v>
          </cell>
          <cell r="H50">
            <v>418936</v>
          </cell>
        </row>
        <row r="51">
          <cell r="D51">
            <v>60</v>
          </cell>
          <cell r="F51">
            <v>964</v>
          </cell>
          <cell r="I51">
            <v>964</v>
          </cell>
        </row>
        <row r="53">
          <cell r="F53">
            <v>64239</v>
          </cell>
        </row>
        <row r="55">
          <cell r="D55">
            <v>417300</v>
          </cell>
          <cell r="F55">
            <v>147220</v>
          </cell>
        </row>
        <row r="56">
          <cell r="D56">
            <v>582700</v>
          </cell>
          <cell r="F56">
            <v>989518</v>
          </cell>
        </row>
        <row r="58">
          <cell r="D58">
            <v>1130</v>
          </cell>
          <cell r="F58">
            <v>36739</v>
          </cell>
        </row>
        <row r="59">
          <cell r="D59">
            <v>70</v>
          </cell>
          <cell r="F59">
            <v>476</v>
          </cell>
        </row>
        <row r="63">
          <cell r="D63">
            <v>70000</v>
          </cell>
          <cell r="F63">
            <v>75578</v>
          </cell>
        </row>
        <row r="64">
          <cell r="D64">
            <v>27000</v>
          </cell>
          <cell r="F64">
            <v>17039</v>
          </cell>
        </row>
        <row r="65">
          <cell r="D65">
            <v>78000</v>
          </cell>
          <cell r="F65">
            <v>101461</v>
          </cell>
        </row>
        <row r="66">
          <cell r="F66">
            <v>1</v>
          </cell>
        </row>
        <row r="67">
          <cell r="D67">
            <v>50000</v>
          </cell>
          <cell r="F67">
            <v>49337</v>
          </cell>
        </row>
        <row r="69">
          <cell r="D69">
            <v>15000</v>
          </cell>
          <cell r="F69">
            <v>14703</v>
          </cell>
          <cell r="H69">
            <v>4411</v>
          </cell>
        </row>
        <row r="70">
          <cell r="D70">
            <v>29800</v>
          </cell>
          <cell r="F70">
            <v>34448</v>
          </cell>
          <cell r="H70">
            <v>34448</v>
          </cell>
        </row>
        <row r="72">
          <cell r="D72">
            <v>108095</v>
          </cell>
          <cell r="F72">
            <v>102654</v>
          </cell>
        </row>
        <row r="73">
          <cell r="D73">
            <v>168885</v>
          </cell>
          <cell r="F73">
            <v>181453</v>
          </cell>
        </row>
        <row r="74">
          <cell r="D74">
            <v>86020</v>
          </cell>
          <cell r="F74">
            <v>121327</v>
          </cell>
        </row>
        <row r="75">
          <cell r="D75">
            <v>15000</v>
          </cell>
          <cell r="F75">
            <v>19937</v>
          </cell>
          <cell r="J75">
            <v>19937</v>
          </cell>
        </row>
        <row r="76">
          <cell r="D76">
            <v>16000</v>
          </cell>
          <cell r="F76">
            <v>26716</v>
          </cell>
        </row>
        <row r="77">
          <cell r="D77">
            <v>140000</v>
          </cell>
          <cell r="F77">
            <v>418978</v>
          </cell>
        </row>
        <row r="79">
          <cell r="D79">
            <v>28000</v>
          </cell>
          <cell r="F79">
            <v>68525</v>
          </cell>
        </row>
        <row r="80">
          <cell r="D80">
            <v>331810</v>
          </cell>
          <cell r="F80">
            <v>783472</v>
          </cell>
        </row>
        <row r="81">
          <cell r="D81">
            <v>132520</v>
          </cell>
          <cell r="F81">
            <v>638057</v>
          </cell>
        </row>
        <row r="82">
          <cell r="D82">
            <v>618040</v>
          </cell>
          <cell r="F82">
            <v>1749975</v>
          </cell>
        </row>
        <row r="83">
          <cell r="D83">
            <v>18930</v>
          </cell>
          <cell r="F83">
            <v>124447</v>
          </cell>
        </row>
        <row r="84">
          <cell r="F84">
            <v>0</v>
          </cell>
        </row>
        <row r="85">
          <cell r="F85">
            <v>0</v>
          </cell>
        </row>
        <row r="86">
          <cell r="D86">
            <v>700</v>
          </cell>
          <cell r="F86">
            <v>1010</v>
          </cell>
        </row>
        <row r="87">
          <cell r="F87">
            <v>1093</v>
          </cell>
        </row>
        <row r="88">
          <cell r="F88">
            <v>7850.35088</v>
          </cell>
        </row>
        <row r="91">
          <cell r="F91">
            <v>26783</v>
          </cell>
        </row>
        <row r="98">
          <cell r="F98">
            <v>6062402.7930740006</v>
          </cell>
          <cell r="H98">
            <v>1412303</v>
          </cell>
          <cell r="I98">
            <v>3348390.8130740002</v>
          </cell>
          <cell r="J98">
            <v>1273275.98</v>
          </cell>
        </row>
        <row r="105">
          <cell r="F105">
            <v>4766549</v>
          </cell>
        </row>
        <row r="106">
          <cell r="F106">
            <v>2231837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I TUONG BTXH 2012"/>
      <sheetName val="#REF"/>
      <sheetName val="MTL$-INTER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Do K"/>
      <sheetName val="G hop"/>
      <sheetName val="DCTC"/>
      <sheetName val="T hop"/>
      <sheetName val="Sheet1"/>
      <sheetName val="TPHcat"/>
      <sheetName val="TPH da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du tru di BT,TV,BPhuoc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CBR"/>
      <sheetName val="Congty"/>
      <sheetName val="VPPN"/>
      <sheetName val="XN74"/>
      <sheetName val="XN54"/>
      <sheetName val="XN33"/>
      <sheetName val="NK96"/>
      <sheetName val="XL4Test5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Ha Thanh"/>
      <sheetName val="KHNN"/>
      <sheetName val="DPRRtm"/>
      <sheetName val="CT"/>
      <sheetName val="CLVL"/>
      <sheetName val="TL kenh Hon Cut"/>
      <sheetName val="Hon Soi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MTO REV_0"/>
      <sheetName val="DG"/>
      <sheetName val="BTH"/>
      <sheetName val="VLQI-2005"/>
      <sheetName val="00000003"/>
      <sheetName val="Quang T2i"/>
      <sheetName val="Quang Ngaa"/>
      <sheetName val="[99Q3299(REV.0).xlsÝK253 AC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DTCT"/>
      <sheetName val="PTVT"/>
      <sheetName val="THDT"/>
      <sheetName val="THVT"/>
      <sheetName val="THGT"/>
      <sheetName val="VAY"/>
      <sheetName val="Bom"/>
      <sheetName val="Chart1"/>
      <sheetName val="thang1"/>
      <sheetName val="K243 K98"/>
      <sheetName val="_x000b_255"/>
      <sheetName val=""/>
      <sheetName val=" bdca3"/>
      <sheetName val=" BDA3"/>
      <sheetName val="CHAM CONG  nam2004"/>
      <sheetName val="CA 3 &amp; DOC HAI 04"/>
      <sheetName val=" BVCQ"/>
      <sheetName val=" BVBH"/>
      <sheetName val=" BVPXL"/>
      <sheetName val="Cham cong (5)"/>
      <sheetName val="CATHODIC PROTEATION"/>
      <sheetName val="DT"/>
      <sheetName val="CP"/>
      <sheetName val="BCT6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BD52"/>
      <sheetName val="Coc 52"/>
      <sheetName val="BD225"/>
      <sheetName val="Coc 22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+h 10-11"/>
      <sheetName val="{h28-10"/>
      <sheetName val="DSKH HN"/>
      <sheetName val="NKY "/>
      <sheetName val="DS-TT"/>
      <sheetName val=" HN NHAP"/>
      <sheetName val="KHO HN"/>
      <sheetName val="CNO "/>
      <sheetName val="Duong cong_x0000_vu hcm (7;) (2)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99Q3299(REV.0)"/>
      <sheetName val="ၨt 24-11"/>
      <sheetName val="SD12_x0000_(2)"/>
      <sheetName val="D_x0003_TC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_x0005_"/>
      <sheetName val="Dt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/>
      <sheetData sheetId="415"/>
      <sheetData sheetId="416" refreshError="1"/>
      <sheetData sheetId="417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/>
      <sheetData sheetId="429"/>
      <sheetData sheetId="430" refreshError="1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al Evaluation REV.1"/>
      <sheetName val="4.1 (2)"/>
      <sheetName val="4.2"/>
      <sheetName val="4.3"/>
      <sheetName val="4.4"/>
      <sheetName val="4.5"/>
      <sheetName val="4.6"/>
      <sheetName val="4.7"/>
      <sheetName val="4.8"/>
      <sheetName val="4.9"/>
      <sheetName val="ELECTRICAL MTO REV.1"/>
      <sheetName val="ELECTRICAL MTO REV.0"/>
      <sheetName val="4.1"/>
      <sheetName val="BULK"/>
      <sheetName val="PANEL"/>
      <sheetName val="O.Do-Cong Cai tat"/>
      <sheetName val="Cty CTGT 1 TN "/>
      <sheetName val="O Khue Qlo 3"/>
      <sheetName val="O.Do-TNVCA Q.ninh"/>
      <sheetName val="O chien QL 53-1413"/>
      <sheetName val="O.chien QL53-3311"/>
      <sheetName val="Sheet4"/>
      <sheetName val="o.Huyen - CMNC"/>
      <sheetName val="Huyen Quoc lo 91"/>
      <sheetName val="Sambuvina"/>
      <sheetName val="O huyen - lai cu"/>
      <sheetName val="o.Huyen - HP"/>
      <sheetName val="O.Khuong -Nha be Can gio"/>
      <sheetName val="tong hop nha be 141 "/>
      <sheetName val="¤.kh­¬ng -Nhµ thÞ uû VY"/>
      <sheetName val="Tong hop viet tri"/>
      <sheetName val="Khuong Vtri"/>
      <sheetName val="Khuong Daklak"/>
      <sheetName val="Khuong DL"/>
      <sheetName val="khuong viet tri"/>
      <sheetName val="Ctiet Qlo2 O Khuong"/>
      <sheetName val="Thop Qlo2 O khuong"/>
      <sheetName val="O.Hien T190"/>
      <sheetName val="O.Huyen- Xuyen a"/>
      <sheetName val="Huyen lang 3311"/>
      <sheetName val="O.huyen - Lang 1413"/>
      <sheetName val="Khuong vinh yen"/>
      <sheetName val="TK 3311Hien lang"/>
      <sheetName val="O.Hien Lang-Hoa llac"/>
      <sheetName val="O yen - lai cu"/>
      <sheetName val="O.Yen Ca mau-Nam can"/>
      <sheetName val="Yen Quoc lo 91"/>
      <sheetName val="TK 3311"/>
      <sheetName val="TB O VINH"/>
      <sheetName val="Sheet5 vinh a"/>
      <sheetName val="Chart1"/>
      <sheetName val="O.Vinh-Ha noi -Cau gie"/>
      <sheetName val="¤.Vinh HNCG -2"/>
      <sheetName val="Vinh Binh dinh 6"/>
      <sheetName val="O.Vinh San bong A22"/>
      <sheetName val="¤ Vinh - S©n bãng A22"/>
      <sheetName val="O.Viet - phong nien"/>
      <sheetName val="O.Viet - phong nien (2)"/>
      <sheetName val="Tk311PNCL"/>
      <sheetName val="O Viet 4D"/>
      <sheetName val="O Viet 4D (2)"/>
      <sheetName val="Tk33114d"/>
      <sheetName val="O Viet MKPL"/>
      <sheetName val="O Viet BPHIET"/>
      <sheetName val="Viet ban den"/>
      <sheetName val="TK311BDBP"/>
      <sheetName val="O.Viet - 4D"/>
      <sheetName val="Sheet3"/>
      <sheetName val="O.Thuong Cong Cai tat"/>
      <sheetName val="O.Thuong-duong 331 QN"/>
      <sheetName val="Thinh GTNT Lang son"/>
      <sheetName val="O.Thinh 4B QNKm 97-102"/>
      <sheetName val="O.Thinh 4b QN84-94"/>
      <sheetName val="Sheet1"/>
      <sheetName val="O.Thao Ql 51 V.Tau"/>
      <sheetName val="Thao binh dinnh"/>
      <sheetName val="Thao d­êng Ho Chi Minh"/>
      <sheetName val="O.Thao Ql 53 V.Long"/>
      <sheetName val="3311 o thiep"/>
      <sheetName val="O.Thiep- NHCG"/>
      <sheetName val="otung tram xang nhu quynh"/>
      <sheetName val="oTung gia lam"/>
      <sheetName val="Qlo 5 Trau quy"/>
      <sheetName val="O.Tung Chau qui"/>
      <sheetName val="O.Hien Vinh tuy"/>
      <sheetName val="CTvµ SL"/>
      <sheetName val="B¶n gèc"/>
      <sheetName val="lai o huyen CM"/>
      <sheetName val="lai o yen CM"/>
      <sheetName val="tong hop 5 th­ng dau nam"/>
      <sheetName val="Thang 6"/>
      <sheetName val="Thang 7"/>
      <sheetName val="Thang 8"/>
      <sheetName val="Thang 9"/>
      <sheetName val="Tæng hîp ¤.Khu¬ng"/>
      <sheetName val="XL4Poppy"/>
      <sheetName val="Sheet2"/>
      <sheetName val="Ving gom 1A2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ao dat c3"/>
      <sheetName val="dao dat c4 (2)"/>
      <sheetName val="da hoc xay"/>
      <sheetName val="Cat dem"/>
      <sheetName val="Thuc hien-thanh toan-ung von"/>
      <sheetName val="TH"/>
      <sheetName val="TH2"/>
      <sheetName val="TH2 (2)"/>
      <sheetName val="khan dai B"/>
      <sheetName val="Dien"/>
      <sheetName val="cap thoat nuoc"/>
      <sheetName val="duong + hang rao"/>
      <sheetName val="TN ngoai nha"/>
      <sheetName val="dien nguon"/>
      <sheetName val="be nuoc ngam"/>
      <sheetName val="duong + hang rao."/>
      <sheetName val="San xa don + kep"/>
      <sheetName val="KL ngoai"/>
      <sheetName val="Chenh VT"/>
      <sheetName val="00000000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ACMV"/>
      <sheetName val="P &amp; S"/>
      <sheetName val="Kitchen (2)"/>
      <sheetName val="fire"/>
      <sheetName val="QT Dien II"/>
      <sheetName val="oil"/>
      <sheetName val="CPV"/>
      <sheetName val="DGCM"/>
      <sheetName val="TL-I"/>
      <sheetName val="chitiet"/>
      <sheetName val="THG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8"/>
      <sheetName val="T7"/>
      <sheetName val="Kh48"/>
      <sheetName val="Ht 48"/>
      <sheetName val="Ht128"/>
      <sheetName val="ht12"/>
      <sheetName val="Kh 12"/>
      <sheetName val="ht 20-10"/>
      <sheetName val="kh20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DT"/>
      <sheetName val="GVL"/>
      <sheetName val="GCMay"/>
      <sheetName val="Luong210"/>
      <sheetName val="Luong290"/>
      <sheetName val="TCVL"/>
      <sheetName val="Sheet1 (2)"/>
      <sheetName val="Tong hop Tvon 2002"/>
      <sheetName val="Thop Tvon QI_2002"/>
      <sheetName val="Thang 2"/>
      <sheetName val="Thang 3"/>
      <sheetName val="Thang 4"/>
      <sheetName val="Thang 5"/>
      <sheetName val="Theo cac CT lon"/>
      <sheetName val="Quy 2"/>
      <sheetName val="moma o 7+9"/>
      <sheetName val="BIA"/>
      <sheetName val="GHICHU"/>
      <sheetName val="Vay-tra"/>
      <sheetName val="Thu tu ca nhan"/>
      <sheetName val="Thu tu Ctrinh"/>
      <sheetName val="Thu tu dau tu thiet bi"/>
      <sheetName val="Cho vay - thu hoi"/>
      <sheetName val="Chi quan he"/>
      <sheetName val="Tong hop"/>
      <sheetName val="Chi dau tu"/>
      <sheetName val="Chi dau tu khac"/>
      <sheetName val="Chi Ctrinh"/>
      <sheetName val="Chi ca nhan"/>
      <sheetName val="Ptdg-khong in"/>
      <sheetName val="Noidung TT"/>
      <sheetName val="KIch thuoc"/>
      <sheetName val="Apluctinh"/>
      <sheetName val="Apluchoat"/>
      <sheetName val="Tæ hîp lùc"/>
      <sheetName val="HÖ sè pt"/>
      <sheetName val="Gi¶i hpt"/>
      <sheetName val=" N "/>
      <sheetName val=" Q "/>
      <sheetName val=" Mt "/>
      <sheetName val=" Md "/>
      <sheetName val="KiÓm tra"/>
      <sheetName val="Succhiutai"/>
      <sheetName val="KTcoc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ongty"/>
      <sheetName val="VPPN"/>
      <sheetName val="XN74"/>
      <sheetName val="XN54"/>
      <sheetName val="XN33"/>
      <sheetName val="NK96"/>
      <sheetName val="XL4Test5"/>
      <sheetName val="KH Thang 12"/>
      <sheetName val="Nam 2002"/>
      <sheetName val="KH2002-XN11.5"/>
      <sheetName val="QI-2002"/>
      <sheetName val="28-2-2002-Bphu"/>
      <sheetName val="KHT3-2002"/>
      <sheetName val="30-5-2002 Cung3"/>
      <sheetName val="30-5-2002 XN5"/>
      <sheetName val="KKDD 30-6-02"/>
      <sheetName val="PTSLTH- 6T2002"/>
      <sheetName val="T9-cung III"/>
      <sheetName val="TH T9"/>
      <sheetName val="KKDD30-9-02"/>
      <sheetName val="CDSL-47b"/>
      <sheetName val="SS CP-SL-47a"/>
      <sheetName val="DS"/>
      <sheetName val="#REF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84x66"/>
      <sheetName val="84x60"/>
      <sheetName val="VPHNOI"/>
      <sheetName val="Co quan"/>
      <sheetName val="LSON-BKAN"/>
      <sheetName val="btldoiQL"/>
      <sheetName val="HT19"/>
      <sheetName val="PC"/>
      <sheetName val="Ph-Thu"/>
      <sheetName val="Ph-Thu (2)"/>
      <sheetName val="PC (2)"/>
      <sheetName val="Chart2"/>
      <sheetName val="PC (3)"/>
      <sheetName val="Tonghop"/>
      <sheetName val="CPQl"/>
      <sheetName val="DBDAN"/>
      <sheetName val="CTCC"/>
      <sheetName val="TDC"/>
      <sheetName val="Daotao"/>
      <sheetName val="6"/>
      <sheetName val="5"/>
      <sheetName val="4"/>
      <sheetName val="3"/>
      <sheetName val="2"/>
      <sheetName val="1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congtruong"/>
      <sheetName val="ththuong"/>
      <sheetName val="dan"/>
      <sheetName val="Sheet13"/>
      <sheetName val="tb"/>
      <sheetName val="Sheet15"/>
      <sheetName val="Sheet16"/>
      <sheetName val="KLTH"/>
      <sheetName val="NC TT 09"/>
      <sheetName val="He so NC may"/>
      <sheetName val="THien - Bphu (2)"/>
      <sheetName val="Tong hop TH (2)"/>
      <sheetName val="THien - Tlam (2)"/>
      <sheetName val="CPVlieu"/>
      <sheetName val="CPNcong"/>
      <sheetName val="CPmay"/>
      <sheetName val="Ctinh"/>
      <sheetName val="DD - Bphu"/>
      <sheetName val="Tong hop DD"/>
      <sheetName val="DD - Tlam"/>
      <sheetName val="May"/>
      <sheetName val="Ncong 3a(2)"/>
      <sheetName val="Ncong 3A"/>
      <sheetName val="KL chu yeu"/>
      <sheetName val="5 nam (tach)"/>
      <sheetName val="5 nam (tach) (2)"/>
      <sheetName val="KH 2003"/>
      <sheetName val="10000000"/>
      <sheetName val="20000000"/>
      <sheetName val="Thong ke"/>
      <sheetName val="Thu von"/>
      <sheetName val="Bao cao"/>
      <sheetName val="Bao cao KL nghiem thu"/>
      <sheetName val="BC DT"/>
      <sheetName val="TKGPMB01"/>
      <sheetName val="KL"/>
      <sheetName val="CHIETTINH"/>
      <sheetName val="SON"/>
      <sheetName val="DT chi tiet"/>
      <sheetName val="Don gia chung vat lieu chinh"/>
      <sheetName val="TH kinh phi"/>
      <sheetName val="SX"/>
      <sheetName val="XXXXXXX0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Phantich"/>
      <sheetName val="Toan_DA"/>
      <sheetName val="2004"/>
      <sheetName val="2005"/>
      <sheetName val="154q4"/>
      <sheetName val="154q2"/>
      <sheetName val="154q3"/>
      <sheetName val="511q3"/>
      <sheetName val="136q4"/>
      <sheetName val="136q3"/>
      <sheetName val="551q4"/>
      <sheetName val="331q4"/>
      <sheetName val="331q3"/>
      <sheetName val="131q4"/>
      <sheetName val="131q3"/>
      <sheetName val="338q2"/>
      <sheetName val="b1"/>
      <sheetName val="b2"/>
      <sheetName val="b3"/>
      <sheetName val="b4"/>
      <sheetName val="b5"/>
      <sheetName val="b6"/>
      <sheetName val="b7"/>
      <sheetName val="danh môc2001"/>
      <sheetName val="Danhmôc2002"/>
      <sheetName val="kl thep dam"/>
      <sheetName val="Thep nhap"/>
      <sheetName val="Sheet14"/>
      <sheetName val="LuongGianTiep2-2"/>
      <sheetName val="Luong tructiep1-2"/>
      <sheetName val="Luong tructiep2-2"/>
      <sheetName val="Doi XLI-HA"/>
      <sheetName val="00000001"/>
      <sheetName val="SO TONG HOP"/>
      <sheetName val="CAN DOI PS"/>
      <sheetName val="SO TONG HOP (N)"/>
      <sheetName val="BCD PS"/>
      <sheetName val="KL san"/>
      <sheetName val="KL san cho dot 1"/>
      <sheetName val="KL mong dot 1"/>
      <sheetName val="KL xay dot 1"/>
      <sheetName val="Cay giong"/>
      <sheetName val="Phan bon"/>
      <sheetName val="PHLD"/>
      <sheetName val="CCLD"/>
      <sheetName val="He so don gia"/>
      <sheetName val="Bang chiet tinh"/>
      <sheetName val="Bu gia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HIN "/>
      <sheetName val="KY"/>
      <sheetName val="THANG"/>
      <sheetName val="Can-TKD"/>
      <sheetName val="VIET"/>
      <sheetName val="THANH"/>
      <sheetName val="Tuan - So XD"/>
      <sheetName val="CUC - TK"/>
      <sheetName val="Lai"/>
      <sheetName val="KH -II-03"/>
      <sheetName val="KKE TSCD"/>
      <sheetName val="TH + - TSCD"/>
      <sheetName val="DCSS"/>
      <sheetName val="DC-CT7-VL"/>
      <sheetName val="PB CC quý 3-02"/>
      <sheetName val="PB CCDC"/>
      <sheetName val="PHAN BO KH"/>
      <sheetName val="DC-Kapohe+Go dat-KG"/>
      <sheetName val="DC-Xeo Dua-ST"/>
      <sheetName val="DC-Van phong CN"/>
      <sheetName val="Gia.thau"/>
      <sheetName val="don gia"/>
      <sheetName val="KL.thua.thieu"/>
      <sheetName val="Gia.thau.sua"/>
      <sheetName val="ChiphiTG"/>
      <sheetName val="154TG"/>
      <sheetName val="155 TG"/>
      <sheetName val="bcgd"/>
      <sheetName val="CP COTTO"/>
      <sheetName val="154+155 cotto"/>
      <sheetName val="155 Cotto"/>
      <sheetName val="CP Yen Hung"/>
      <sheetName val="154 YH +155YH"/>
      <sheetName val="CPPX men"/>
      <sheetName val="154 men"/>
      <sheetName val="155 men "/>
      <sheetName val="157"/>
      <sheetName val="157 6t"/>
      <sheetName val="lolai 157"/>
      <sheetName val="Lo lai ctto"/>
      <sheetName val="Lo lai men"/>
      <sheetName val="lo lai yen hung"/>
      <sheetName val="Lo lai tieu giao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1361-NH.01"/>
      <sheetName val="1362-CK.01 "/>
      <sheetName val="1363-TP.01"/>
      <sheetName val="1364-CR.01 "/>
      <sheetName val="1365-KM.01 "/>
      <sheetName val="Linh tinh"/>
      <sheetName val="KL_ung_luong-CT8"/>
      <sheetName val="KL_ung_luong-CT8 (2)"/>
      <sheetName val="KL_ung_luong-CT1"/>
      <sheetName val="KL_ung_luong-CT7"/>
      <sheetName val="KL_UngTT-04"/>
      <sheetName val="Theo doitiendo"/>
      <sheetName val="Theo_doi"/>
      <sheetName val="KL (4)"/>
      <sheetName val="KL (3)"/>
      <sheetName val="KL (2)"/>
      <sheetName val="KL-HD"/>
      <sheetName val="KH-2001"/>
      <sheetName val="KH-2002"/>
      <sheetName val="KH-2003"/>
      <sheetName val="DGTL"/>
      <sheetName val="®¬ngi¸"/>
      <sheetName val="dongle"/>
      <sheetName val="DSKH HN"/>
      <sheetName val="NKY "/>
      <sheetName val="DS-TT"/>
      <sheetName val=" HN NHAP"/>
      <sheetName val="KHO HN"/>
      <sheetName val="CNO "/>
      <sheetName val="thu- chi"/>
      <sheetName val="CPC"/>
      <sheetName val="NVL,May"/>
      <sheetName val="BCH"/>
      <sheetName val="NC"/>
      <sheetName val="TU XN"/>
      <sheetName val="C47-456"/>
      <sheetName val="C46"/>
      <sheetName val="C47-PII"/>
      <sheetName val="km32-33"/>
      <sheetName val="SUBBASE"/>
      <sheetName val="BASE"/>
      <sheetName val="DGTH"/>
      <sheetName val="BCNCKT"/>
      <sheetName val="KSTK"/>
      <sheetName val="KP"/>
      <sheetName val="KHAC"/>
      <sheetName val="TXL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 Ba"/>
      <sheetName val="To Thanh"/>
      <sheetName val="To Hanh"/>
      <sheetName val="An ca  T2"/>
      <sheetName val="Tien BD"/>
      <sheetName val="Danh sach phat tien BD"/>
      <sheetName val="An ca  T1-05"/>
      <sheetName val="To Sam"/>
      <sheetName val="XH"/>
      <sheetName val="An ca "/>
      <sheetName val="Sheet2 (2)"/>
      <sheetName val="CATPT"/>
      <sheetName val="CATBATUAT"/>
      <sheetName val="CATXMT5"/>
      <sheetName val="CATXMT6"/>
      <sheetName val="¸DASO-1"/>
      <sheetName val="¸DASO-2T5+6.4x6"/>
      <sheetName val="¸DASO-2T7.2x4"/>
      <sheetName val="¸DASO-2T7.1x2"/>
      <sheetName val="¸MATSO-2"/>
      <sheetName val="XUATDA 5THANG"/>
      <sheetName val="LKN-X-TDATHPHAM 6T"/>
      <sheetName val="VATLIEUORU"/>
      <sheetName val="DAHOCT3+T4"/>
      <sheetName val="DAHOCT5+T6"/>
      <sheetName val="ORU"/>
      <sheetName val="CANTRUC"/>
      <sheetName val="T3 (2)"/>
      <sheetName val="GACH"/>
      <sheetName val="GACH DNAM"/>
      <sheetName val="XM"/>
      <sheetName val="XM,"/>
      <sheetName val="CATXM"/>
      <sheetName val="Sheet17"/>
      <sheetName val="Sheet18"/>
      <sheetName val="Sheet19"/>
      <sheetName val="total"/>
      <sheetName val="tree window"/>
      <sheetName val="vt can nhap"/>
      <sheetName val="bended box2"/>
      <sheetName val="beam2"/>
      <sheetName val="bended box1"/>
      <sheetName val="beam1"/>
      <sheetName val="detail of sidewards"/>
      <sheetName val="sidewards(origin)"/>
      <sheetName val=" Q 4-02"/>
      <sheetName val="Q1-03"/>
      <sheetName val="Q2-03"/>
      <sheetName val="Q3-03"/>
      <sheetName val="Thang1"/>
      <sheetName val="Thang2"/>
      <sheetName val="Thang3"/>
      <sheetName val="Thang4"/>
      <sheetName val="Thang5"/>
      <sheetName val="Thang6"/>
      <sheetName val="Thang7"/>
      <sheetName val="Thang8"/>
      <sheetName val="Thang9"/>
      <sheetName val="Thang10"/>
      <sheetName val="Thang11"/>
      <sheetName val="Thang12"/>
      <sheetName val="Luong truy linh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DT2004"/>
      <sheetName val="Hue"/>
      <sheetName val="Hue-VD"/>
      <sheetName val="CP"/>
      <sheetName val="MTO REV.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??"/>
      <sheetName val="Sheet1"/>
    </sheetNames>
    <definedNames>
      <definedName name="DataFilter"/>
      <definedName name="DataSort"/>
      <definedName name="GoBack" sheetId="1"/>
    </defined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BA"/>
      <sheetName val="Netbook"/>
      <sheetName val="DZ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48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heet6"/>
      <sheetName val="tb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rich Ngang"/>
      <sheetName val="Danh sach Rieng"/>
      <sheetName val="Dia Diem Thuc Tap"/>
      <sheetName val="De Tai Thuc Tap"/>
      <sheetName val="XXXXXX_xda24_X"/>
      <sheetName val="Tonghop"/>
      <sheetName val="Sheet7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HVt 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Thau"/>
      <sheetName val="CT-BT"/>
      <sheetName val="Xa"/>
      <sheetName val="TH du toan "/>
      <sheetName val="Du toan "/>
      <sheetName val="C.Tinh"/>
      <sheetName val="TK_cap"/>
      <sheetName val="Sheet10"/>
      <sheetName val="CT 03"/>
      <sheetName val="TH 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Co~g hop 1,5x1,5"/>
      <sheetName val="DATA"/>
      <sheetName val="CamPha"/>
      <sheetName val="MongCai"/>
      <sheetName val="30000000"/>
      <sheetName val="40000000"/>
      <sheetName val="50000000"/>
      <sheetName val="60000000"/>
      <sheetName val="70000000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[IBASE2.XLSѝTNHNoi"/>
      <sheetName val="TH_BQ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.K H.T.T5"/>
      <sheetName val="T.K T7"/>
      <sheetName val="TK T6"/>
      <sheetName val="T.K T5"/>
      <sheetName val="Bang thong ke hang ton"/>
      <sheetName val="thong ke "/>
      <sheetName val="T.KT0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HQI"/>
      <sheetName val="T6"/>
      <sheetName val="THQII"/>
      <sheetName val="Trung"/>
      <sheetName val="THQIII"/>
      <sheetName val="THT nam 04"/>
      <sheetName val="DTCT"/>
      <sheetName val="PTVT"/>
      <sheetName val="THVT"/>
      <sheetName val="Coc 6"/>
      <sheetName val="Deo nai"/>
      <sheetName val="CKD than"/>
      <sheetName val="CTT Thong nhat"/>
      <sheetName val="CTT Nui beo"/>
      <sheetName val="CTT cao son"/>
      <sheetName val="NEW-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 refreshError="1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Hang (2)"/>
      <sheetName val="Cuong"/>
      <sheetName val="Binh"/>
      <sheetName val="Nam"/>
      <sheetName val="Hoan"/>
      <sheetName val="Dan"/>
      <sheetName val="Hung"/>
      <sheetName val="Hien"/>
      <sheetName val="Manh"/>
      <sheetName val="Lai"/>
      <sheetName val="Thuan"/>
      <sheetName val="L.Dung"/>
      <sheetName val="Dung"/>
      <sheetName val="Lan"/>
      <sheetName val="Tho"/>
      <sheetName val="Hang"/>
      <sheetName val="XL4Poppy"/>
      <sheetName val="doi CT1"/>
      <sheetName val="doi CT3"/>
      <sheetName val="Chart3"/>
      <sheetName val="Chart2"/>
      <sheetName val="Chart1"/>
      <sheetName val="doi CT4"/>
      <sheetName val="Sheet8"/>
      <sheetName val="Sheet7"/>
      <sheetName val="Sheet6"/>
      <sheetName val="Sheet5"/>
      <sheetName val="Sheet2"/>
      <sheetName val="Sheet1"/>
      <sheetName val="Sheet4"/>
      <sheetName val="Sheet3"/>
      <sheetName val="00000000"/>
      <sheetName val="#REF"/>
      <sheetName val="btn"/>
      <sheetName val="km248"/>
      <sheetName val="KL DUONG DC L = 90m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thtb"/>
      <sheetName val="thkp cong"/>
      <sheetName val="cuoc"/>
      <sheetName val="gvl"/>
      <sheetName val="pt-cong"/>
      <sheetName val="BS CONG"/>
      <sheetName val="thop-CONG"/>
      <sheetName val="kl cong"/>
      <sheetName val="luong-A6"/>
      <sheetName val="CPV"/>
      <sheetName val="DGCM"/>
      <sheetName val="TL-I"/>
      <sheetName val="THG"/>
      <sheetName val="304-03"/>
      <sheetName val="Thoi det 304"/>
      <sheetName val="CSD"/>
      <sheetName val="DLC"/>
      <sheetName val="Damchuan"/>
      <sheetName val="CBR"/>
      <sheetName val="BDCBR"/>
      <sheetName val="Thoi det 37.5"/>
      <sheetName val="TPHD37.5"/>
      <sheetName val="KHSX2002-2006"/>
      <sheetName val="KHvon 2002-2006"/>
      <sheetName val="VLHTXL"/>
      <sheetName val="NC"/>
      <sheetName val="May"/>
      <sheetName val="VuaXM"/>
      <sheetName val="Tno"/>
      <sheetName val="VuaBT"/>
      <sheetName val="CTGVL"/>
      <sheetName val="cat"/>
      <sheetName val="luongSS3"/>
      <sheetName val="mayTC"/>
      <sheetName val="HSluongtho"/>
      <sheetName val="luongTT09"/>
      <sheetName val="CLVL"/>
      <sheetName val="VLDCA"/>
      <sheetName val="k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nhan"/>
      <sheetName val="T2"/>
      <sheetName val="To than Nguyen-12"/>
      <sheetName val="T4"/>
      <sheetName val="T6"/>
      <sheetName val="T7"/>
      <sheetName val="T8"/>
      <sheetName val="T10"/>
      <sheetName val="T9"/>
      <sheetName val="To Quynh -12"/>
      <sheetName val="T.4"/>
      <sheetName val="T1"/>
      <sheetName val="Cn"/>
      <sheetName val="PSinh"/>
      <sheetName val="GTi"/>
      <sheetName val="CHIT"/>
      <sheetName val="THXH"/>
      <sheetName val="BHXH"/>
      <sheetName val="damchatdv"/>
      <sheetName val="DAM CHAT dv"/>
      <sheetName val="C.B.R) (3)"/>
      <sheetName val="10"/>
      <sheetName val="30(2)"/>
      <sheetName val="651"/>
      <sheetName val="C.B.R) (2)"/>
      <sheetName val="DAM CHAT"/>
      <sheetName val="C.B.R)"/>
      <sheetName val="65"/>
      <sheetName val=",30"/>
      <sheetName val=",10"/>
      <sheetName val="BCGTSX5"/>
      <sheetName val="KHT6"/>
      <sheetName val="BCGTXS6"/>
      <sheetName val="THT6"/>
      <sheetName val="KH Q3"/>
      <sheetName val="KHT8"/>
      <sheetName val="BCGTSX7"/>
      <sheetName val="GTSX 8"/>
      <sheetName val="CONTRACT"/>
      <sheetName val="GTSX9"/>
      <sheetName val="KH 10"/>
      <sheetName val="GTSX10"/>
      <sheetName val="KH 11"/>
      <sheetName val="GTSX11"/>
      <sheetName val="KH12"/>
      <sheetName val="GT doi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DT"/>
      <sheetName val="KHDT"/>
      <sheetName val="HP"/>
      <sheetName val="THHP"/>
      <sheetName val="MMTB"/>
      <sheetName val="CDLD"/>
      <sheetName val="TDo"/>
      <sheetName val="thkl"/>
      <sheetName val="thkl (2)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VL"/>
      <sheetName val="BTXM"/>
      <sheetName val="PTVL"/>
      <sheetName val="THcong"/>
      <sheetName val="DGCT"/>
      <sheetName val="DK"/>
      <sheetName val="Gia VL"/>
      <sheetName val="Bang gia ca may"/>
      <sheetName val="Bang luong CB"/>
      <sheetName val="Bang P.tich CT"/>
      <sheetName val="D.toan chi tiet"/>
      <sheetName val="Bang TH Dtoan"/>
      <sheetName val="Congty"/>
      <sheetName val="VPPN"/>
      <sheetName val="XN74"/>
      <sheetName val="XN54"/>
      <sheetName val="XN33"/>
      <sheetName val="NK96"/>
      <sheetName val="XL4Test5"/>
      <sheetName val="Bia"/>
      <sheetName val="DKTT"/>
      <sheetName val="N-luc"/>
      <sheetName val="TH-Tai trong"/>
      <sheetName val="Xamu"/>
      <sheetName val="Than tru"/>
      <sheetName val="Be coc"/>
      <sheetName val="PTDDat-Tru"/>
      <sheetName val="PTDDat-nhip"/>
      <sheetName val="PTDDat-nhipLT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duong"/>
      <sheetName val="thduong"/>
      <sheetName val="KHOAN LUONG"/>
      <sheetName val="DIEN KHO"/>
      <sheetName val="KP nhaxe"/>
      <sheetName val="kp sannen"/>
      <sheetName val="10000000"/>
      <sheetName val="tong hop"/>
      <sheetName val="phan tich DG"/>
      <sheetName val="gia vat lieu"/>
      <sheetName val="gia xe may"/>
      <sheetName val="gia nhan cong"/>
      <sheetName val="BAO-CAO"/>
      <sheetName val="DORONG-DU+COTLIEU"/>
      <sheetName val="marshall"/>
      <sheetName val="20% BHXH"/>
      <sheetName val="TrÝch 2%KPC§"/>
      <sheetName val="TrÝch 3% BHYT"/>
      <sheetName val="SD cac TK"/>
      <sheetName val="TK336"/>
      <sheetName val="chi tiet 131"/>
      <sheetName val="Ke chi"/>
      <sheetName val="T1-04"/>
      <sheetName val="cty tu van"/>
      <sheetName val="cty 874"/>
      <sheetName val="nha o kinh"/>
      <sheetName val="DNam"/>
      <sheetName val="T3"/>
      <sheetName val="T5"/>
      <sheetName val="T11"/>
      <sheetName val="T12"/>
      <sheetName val="THUE5"/>
      <sheetName val="THUE 10"/>
      <sheetName val="TTL"/>
      <sheetName val="TVCKHV1"/>
      <sheetName val="tinh LV"/>
      <sheetName val="M03"/>
      <sheetName val="M2"/>
      <sheetName val="TU"/>
      <sheetName val="Phuc"/>
      <sheetName val="QTCT1520G"/>
      <sheetName val="QTCT1520 (2)"/>
      <sheetName val="CTHT"/>
      <sheetName val="KQKD"/>
      <sheetName val="CPGT"/>
      <sheetName val="THTL"/>
      <sheetName val="Bk"/>
      <sheetName val="QT2"/>
      <sheetName val="baocao"/>
      <sheetName val="hat"/>
      <sheetName val="tinhtoan"/>
      <sheetName val="Phanlop"/>
      <sheetName val="catne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KHOI LUONG"/>
      <sheetName val="KH CQ Q2-04"/>
      <sheetName val="CTTG QII-2004 CQ "/>
      <sheetName val="THTG -Quy II CQ "/>
      <sheetName val="BQ KH"/>
      <sheetName val="KL X၌2000"/>
      <sheetName val="thang7"/>
      <sheetName val="thang6"/>
      <sheetName val="thang5"/>
      <sheetName val="thang4"/>
      <sheetName val="T22(c7-t5)"/>
      <sheetName val="T22-24 (C5)"/>
      <sheetName val="T22(c7-t4)"/>
      <sheetName val="T22-24"/>
      <sheetName val="T22-24(Dg-Trencan)"/>
      <sheetName val="T25 "/>
      <sheetName val="T26-32,37 "/>
      <sheetName val="T33,36"/>
      <sheetName val="T34-35"/>
      <sheetName val="dgpduoi"/>
      <sheetName val="mcau"/>
      <sheetName val="T4-9(2)"/>
      <sheetName val="CP BT"/>
      <sheetName val="VLngoai"/>
      <sheetName val="M"/>
      <sheetName val="vc"/>
      <sheetName val="20000000"/>
      <sheetName val="30000000"/>
      <sheetName val="Q2-03"/>
      <sheetName val="Q3-03"/>
      <sheetName val="THCTCL"/>
      <sheetName val="THC (2)"/>
      <sheetName val="THCTCL (2)"/>
      <sheetName val="BPTVT"/>
      <sheetName val="bthduan"/>
      <sheetName val="THchung"/>
      <sheetName val="THC"/>
      <sheetName val="CPKhac"/>
      <sheetName val="THKP chi tiet"/>
      <sheetName val="TBICTT"/>
      <sheetName val="DOKT"/>
      <sheetName val="DLkxl"/>
      <sheetName val="TONT"/>
      <sheetName val="sdnb"/>
      <sheetName val="BLTBIIRL"/>
      <sheetName val="BC"/>
      <sheetName val="HCCKOT"/>
      <sheetName val="TBCLO"/>
      <sheetName val="TOPXD"/>
      <sheetName val="TONSI-2I "/>
      <sheetName val="TOPXD "/>
      <sheetName val="TONS21-45 "/>
      <sheetName val="DIEN"/>
      <sheetName val="DCCN(408)"/>
      <sheetName val="DCCN"/>
      <sheetName val="DCCN-03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98Q2943e"/>
      <sheetName val="DB 1 HT"/>
      <sheetName val="12,10"/>
      <sheetName val="C47-456"/>
      <sheetName val="C46"/>
      <sheetName val="C47-PII"/>
      <sheetName val="HQ"/>
      <sheetName val="Sodu"/>
      <sheetName val="Sheet2 (3)"/>
      <sheetName val="DTCT"/>
      <sheetName val="PTVT"/>
      <sheetName val="THVT"/>
      <sheetName val="THGT"/>
      <sheetName val="BL PL04"/>
      <sheetName val="DM HH"/>
      <sheetName val="BL PL06"/>
      <sheetName val="DM HH (2)"/>
      <sheetName val="BL PL07"/>
      <sheetName val="DM HH (3)"/>
      <sheetName val="Banhang"/>
      <sheetName val="Banhang (2)"/>
      <sheetName val=" den 28.01.05"/>
      <sheetName val=" den 3.5.05"/>
      <sheetName val="Macro1"/>
      <sheetName val="Macro2"/>
      <sheetName val="Macro3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THquy 4"/>
      <sheetName val="Son duong"/>
      <sheetName val="CP son"/>
      <sheetName val="Chenh L"/>
      <sheetName val="TH son d"/>
      <sheetName val="TP L2"/>
      <sheetName val="Le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[98Q2943e.xlsɝK261 AC"/>
      <sheetName val="cc10"/>
      <sheetName val="ccd10"/>
      <sheetName val="Bieu 1"/>
      <sheetName val="Bieu 2"/>
      <sheetName val="Bieu 5"/>
      <sheetName val="HCT"/>
      <sheetName val="Bieu 6"/>
      <sheetName val="Bieu 7CT L"/>
      <sheetName val="Bieu 7 TDHCT"/>
      <sheetName val="QT"/>
      <sheetName val="K_x001d_O1 Base"/>
      <sheetName val="mua vao"/>
      <sheetName val="ban ra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KP chi uiet"/>
      <sheetName val="She%t3"/>
      <sheetName val="Bang CC (2)"/>
      <sheetName val="Nhat trinh"/>
      <sheetName val="Tien An T11"/>
      <sheetName val="DNPD-QL"/>
      <sheetName val="Bang luong"/>
      <sheetName val="Bang CC"/>
      <sheetName val=" Luong nghien "/>
      <sheetName val="QT-LN"/>
      <sheetName val="Giantiep"/>
      <sheetName val="Phuc vu"/>
      <sheetName val="May Phat"/>
      <sheetName val="1813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ap"/>
      <sheetName val="xuat"/>
      <sheetName val="thongke"/>
      <sheetName val="40000000"/>
      <sheetName val="50000000"/>
      <sheetName val="60000000"/>
      <sheetName val="nlonet"/>
      <sheetName val="TH DINH"/>
      <sheetName val="Tk phi"/>
      <sheetName val="TDT1"/>
      <sheetName val="PHAN TICH VAT TU NGANG"/>
      <sheetName val="BANG DU TOAN DRC"/>
      <sheetName val="DIEN GIAI TIEN LUONG"/>
      <sheetName val="TONG HOP KINH PHI"/>
      <sheetName val="CHIET TINH DON GIA"/>
      <sheetName val="PHAN TICH KHOI LUONG"/>
      <sheetName val="TDT-XL"/>
      <sheetName val="DT-Mong"/>
      <sheetName val="DT-than"/>
      <sheetName val="DT-h.thien ngoai"/>
      <sheetName val="DT-ht trong"/>
      <sheetName val="DT- Dien"/>
      <sheetName val="Dt-Nuoc"/>
      <sheetName val="Tluong "/>
      <sheetName val="Khac-Tho"/>
      <sheetName val="Khac-HT&amp;nu"/>
      <sheetName val="Khac-Mong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00000001"/>
      <sheetName val="She%t2"/>
      <sheetName val="[98Q2943e.xlsMKLXL2001"/>
      <sheetName val="K253 Sub9_x0008_se"/>
      <sheetName val="2003"/>
      <sheetName val="2004"/>
      <sheetName val="2005"/>
      <sheetName val="CDPS"/>
      <sheetName val="CDPS04"/>
      <sheetName val="CDPS05"/>
      <sheetName val="AnNH"/>
      <sheetName val="UongNH"/>
      <sheetName val="thang"/>
      <sheetName val="NhapHS"/>
      <sheetName val="DTQB+NH"/>
      <sheetName val="QTQB"/>
      <sheetName val="tonTPbep"/>
      <sheetName val="PT3_x0000__x0000__x0000_-nhipLT"/>
      <sheetName val="NEW-PANEL"/>
      <sheetName val="Ha.Q1"/>
      <sheetName val="Hien.Q1"/>
      <sheetName val="Hanh.Q1"/>
      <sheetName val="Vuong.Q1"/>
      <sheetName val="Hanh.Q2"/>
      <sheetName val="Hien.Q2"/>
      <sheetName val="Diep.Q2"/>
      <sheetName val="T+P"/>
      <sheetName val="TH Q2.05"/>
      <sheetName val="Hanh.Q3"/>
      <sheetName val="D.3"/>
      <sheetName val="Hien.3"/>
      <sheetName val="TH Q3.05"/>
      <sheetName val="TH Q1.05"/>
      <sheetName val="0)ang Nam"/>
      <sheetName val="Shaet10"/>
      <sheetName val="ÿÿi CT1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DT1"/>
      <sheetName val="PTT1"/>
      <sheetName val="pT12"/>
      <sheetName val="PT2"/>
      <sheetName val="PT3"/>
      <sheetName val="Sua"/>
      <sheetName val="thop t1"/>
      <sheetName val="TT661"/>
      <sheetName val="T661-2"/>
      <sheetName val="T661"/>
      <sheetName val="Quan"/>
      <sheetName val="Tuan"/>
      <sheetName val="DGVTTT"/>
      <sheetName val="VTTT 1"/>
      <sheetName val="VTTT"/>
      <sheetName val="VTHD"/>
      <sheetName val="HD chung"/>
      <sheetName val="Theo doi HD"/>
      <sheetName val="CN31-3"/>
      <sheetName val="CNo"/>
      <sheetName val="X-N-T"/>
      <sheetName val="Co 152"/>
      <sheetName val="NO152"/>
      <sheetName val="SO QUI"/>
      <sheetName val="BK111"/>
      <sheetName val="719"/>
      <sheetName val="Giao thong"/>
      <sheetName val="HUNG HAI"/>
      <sheetName val="PT DIEN"/>
      <sheetName val="DNTN T.Nhan"/>
      <sheetName val="DNTN Thanh Tru"/>
      <sheetName val="DNTN Tran Phan"/>
      <sheetName val="DNTN Van Thanh"/>
      <sheetName val="XNTVXD"/>
      <sheetName val="CTy TNHH Song Van"/>
      <sheetName val="C.M.C"/>
      <sheetName val="CTSTD"/>
      <sheetName val="CT Hau Giang"/>
      <sheetName val="KH N.T.Hong"/>
      <sheetName val="KH H.V.Het"/>
      <sheetName val="DNTN D.T.Binh"/>
      <sheetName val="N.H.Ri"/>
      <sheetName val="N.T.Hoa"/>
      <sheetName val="3311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"/>
      <sheetName val="Soil"/>
      <sheetName val="I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 refreshError="1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 refreshError="1"/>
      <sheetData sheetId="793" refreshError="1"/>
      <sheetData sheetId="79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Bthkl"/>
      <sheetName val="KM247"/>
      <sheetName val="km248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00000000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Congty"/>
      <sheetName val="VPPN"/>
      <sheetName val="XN74"/>
      <sheetName val="XN54"/>
      <sheetName val="XN33"/>
      <sheetName val="NK96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 quy I-2005"/>
      <sheetName val="Quy 2- 2005 "/>
      <sheetName val="Quy III- 2005 "/>
      <sheetName val="Quy 4- 2005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tong hop"/>
      <sheetName val="phan tich DG"/>
      <sheetName val="gia vat lieu"/>
      <sheetName val="gia xe may"/>
      <sheetName val="gia nhan c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G 09"/>
      <sheetName val="THANG 10"/>
      <sheetName val="caodothietke"/>
      <sheetName val="DTCT"/>
      <sheetName val="PTVT"/>
      <sheetName val="THDT"/>
      <sheetName val="THVT"/>
      <sheetName val="THGT"/>
      <sheetName val="Nhap"/>
      <sheetName val="Thang 8"/>
      <sheetName val="DI_ESTI"/>
      <sheetName val="Macro1"/>
      <sheetName val="Macro2"/>
      <sheetName val="Macro3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C47-456"/>
      <sheetName val="C46"/>
      <sheetName val="C47-PII"/>
      <sheetName val="ESTI_"/>
      <sheetName val=""/>
      <sheetName val="gVL"/>
      <sheetName val="?? MTL"/>
      <sheetName val="?? DI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[RPT.xlsၝCmay"/>
      <sheetName val="[RPT.x"/>
      <sheetName val="Bang 聧ia ca may"/>
      <sheetName val="km346+00-km346_x000b_240 (2)"/>
      <sheetName val="km342+297._x0015_8-km342+376.41"/>
      <sheetName val="km341+1077 -km34_x0011_+1177.61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RPT"/>
      <sheetName val="Duïng cong vu hcm (13;) (2)"/>
      <sheetName val="THChi"/>
      <sheetName val="THthu"/>
      <sheetName val="BCD"/>
      <sheetName val="111"/>
      <sheetName val="112"/>
      <sheetName val="131"/>
      <sheetName val="133"/>
      <sheetName val="138"/>
      <sheetName val="141"/>
      <sheetName val="142"/>
      <sheetName val="152"/>
      <sheetName val="153"/>
      <sheetName val="154"/>
      <sheetName val="211"/>
      <sheetName val="214"/>
      <sheetName val="331"/>
      <sheetName val="3331"/>
      <sheetName val="3334"/>
      <sheetName val="334"/>
      <sheetName val="411"/>
      <sheetName val="421"/>
      <sheetName val="511"/>
      <sheetName val="621"/>
      <sheetName val="622"/>
      <sheetName val="623"/>
      <sheetName val="627b"/>
      <sheetName val="632"/>
      <sheetName val="642"/>
      <sheetName val="711"/>
      <sheetName val="811"/>
      <sheetName val="911"/>
      <sheetName val="009"/>
      <sheetName val="Duong cong vu hcm (8;) (:)"/>
      <sheetName val="Duofg cong vu hcm (7;) (2)"/>
      <sheetName val="Ë261"/>
      <sheetName val="K261_x0000_Base"/>
      <sheetName val="K2_x0016_1 AC"/>
      <sheetName val="tienluong"/>
      <sheetName val="Bang ?ia ca may"/>
      <sheetName val="[RPT.xls?Cmay"/>
      <sheetName val="Km346+60_x0010_-km346+820 (2)"/>
      <sheetName val="km346+00-km3_x0014_6+240 (_x0012_)"/>
      <sheetName val="km345+6_x0016_1-km345+000"/>
      <sheetName val="km342+_x0013_76.41- km342+520.29"/>
      <sheetName val="km342+29_x0017_.58-km3_x0014_2+376.41"/>
      <sheetName val="km345+400-km345ÿÿ00 (6)"/>
      <sheetName val="Ho=Ðdong giao khoan"/>
      <sheetName val="km337+533î60-km3ó4 (2)"/>
      <sheetName val="N_x0008_AN CONG"/>
      <sheetName val="K251 _x0001_C"/>
      <sheetName val="CON(LINH"/>
      <sheetName val="CHEKe VLCHINH"/>
      <sheetName val="Con'ty"/>
      <sheetName val="Duong cong vu hcm (¶)"/>
      <sheetName val="HDKT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Daily"/>
      <sheetName val="Data-input"/>
      <sheetName val="Data"/>
      <sheetName val="TK12"/>
      <sheetName val="Visual inspection record-07"/>
      <sheetName val="Fitup inspection record-06"/>
      <sheetName val="WELD MONITORING"/>
      <sheetName val="CHECK LIST"/>
      <sheetName val="MATERIAL B"/>
      <sheetName val="MATERIAL"/>
      <sheetName val="BENDING REPORT"/>
      <sheetName val="INPS RELEASE"/>
      <sheetName val="PAINTING REPORT"/>
      <sheetName val="hydro test"/>
      <sheetName val="MTL$-INTER"/>
      <sheetName val="刃割 MTL"/>
      <sheetName val="giamay"/>
      <sheetName val="K_x0000_5_x0001_ @9_x0008_"/>
      <sheetName val="XL²_x0000__x0000_t5"/>
      <sheetName val="切割 MၔL"/>
      <sheetName val="Thuc thanh"/>
      <sheetName val="K219 Subbase"/>
      <sheetName val="Duong cojg vu hcm (13;) (2)"/>
      <sheetName val="Duong co_x0000_g vu hcm (4)"/>
      <sheetName val="Don gia"/>
      <sheetName val="TSO_CHUNG"/>
      <sheetName val="GTXLC@INH"/>
      <sheetName val="km338+00-km33Oé100(2)"/>
      <sheetName val="切割 II"/>
      <sheetName val="Mau so 04 TFDN"/>
      <sheetName val="thang6"/>
      <sheetName val="Sheet4"/>
      <sheetName val="Sheet5"/>
      <sheetName val="Sheet6"/>
      <sheetName val="soktmay"/>
      <sheetName val="DG1kSAT"/>
      <sheetName val="D"/>
      <sheetName val="T1"/>
      <sheetName val="T2"/>
      <sheetName val="T3"/>
      <sheetName val="T4"/>
      <sheetName val="959 K98"/>
      <sheetName val="m361 Base"/>
      <sheetName val="km342+520-km342+690 (2_x0009_"/>
      <sheetName val="K2_x0015_1 AC"/>
      <sheetName val="?"/>
      <sheetName val="K251 K)8"/>
      <sheetName val="_x0010_p_x0000_Ё"/>
      <sheetName val="K259†Base "/>
      <sheetName val="_x0010_p?Ё"/>
      <sheetName val="km337+136-km337ý350"/>
      <sheetName val="C²_x0000__x0000_iet TK131"/>
      <sheetName val="000000000000"/>
      <sheetName val="100000000000"/>
      <sheetName val="200000000000"/>
      <sheetName val="300000000000"/>
      <sheetName val="400000000000"/>
      <sheetName val="k-337+533.60-km338 (2)"/>
      <sheetName val="km341+275-km341)350"/>
      <sheetName val="Bang ke T.toan`"/>
      <sheetName val="IBASE"/>
      <sheetName val="Duong cong vu hcm"/>
      <sheetName val="May no"/>
      <sheetName val="Sua chua "/>
      <sheetName val="BC luan chuyen"/>
      <sheetName val="cot_xa"/>
      <sheetName val="Quet rac"/>
      <sheetName val="chi tiet z"/>
      <sheetName val="Thang_x0000__x0000_"/>
      <sheetName val="K261?Base"/>
      <sheetName val="K?5_x0001_ @9_x0008_"/>
      <sheetName val="km341+1077 -km341+1!77.61"/>
      <sheetName val="km3;7+00-km337+34 (3)"/>
      <sheetName val="Duong cong vu hcm`(2)"/>
      <sheetName val="Duong cong vu_x0000_hcm (9)"/>
      <sheetName val="Duong cong vu_x0000_hcm (4;) (2)"/>
      <sheetName val="Duong cong ve hcm (6)"/>
      <sheetName val="Duong colg vu hcm (3)"/>
      <sheetName val="Duong cnng vu hcm (7;) (2)"/>
      <sheetName val="Duong cong vu hcm(_x0000_Lmat;0)!(2)"/>
      <sheetName val="XL²_x0000__x0000_€t5"/>
      <sheetName val="€959 K98"/>
      <sheetName val="C²_x0000__x0000_€iet TK131"/>
      <sheetName val="CT 13!"/>
      <sheetName val="Du an n5t Nam cau Tlong"/>
      <sheetName val="Dq/ng kim lien 0 cho dua"/>
      <sheetName val="Du an KDDC Nam trung yen"/>
      <sheetName val="TK 342 ( thue T.C !"/>
      <sheetName val="T_x000b_153"/>
      <sheetName val="km342+337.41- km342+520.29"/>
      <sheetName val="_x0010_p_x0000_?"/>
      <sheetName val="K259Base "/>
      <sheetName val="_x0010_p??"/>
      <sheetName val="Duong co?g vu hcm (4)"/>
      <sheetName val="__ MTL"/>
      <sheetName val="__ DI"/>
      <sheetName val="_x0010_p"/>
      <sheetName val="km338+00-km338+100,2)"/>
      <sheetName val="Duong_x0000_cong vu hcm (13;) (2)"/>
      <sheetName val="?? M?L"/>
      <sheetName val="?? II"/>
      <sheetName val="km342+520-km342+690 (2 "/>
      <sheetName val="XL²??t5"/>
      <sheetName val="Thang??"/>
      <sheetName val="C²??iet TK131"/>
      <sheetName val="Duong cong vu?hcm (9)"/>
      <sheetName val="Duong cong vu?hcm (4;) (2)"/>
      <sheetName val="Duong cong vu hcm(?Lmat;0)!(2)"/>
      <sheetName val="km337+136-km33×¶350"/>
      <sheetName val="Son"/>
      <sheetName val="CTduo~g"/>
      <sheetName val="km345+661-km345;000"/>
      <sheetName val="CHENH VLCHIOH"/>
      <sheetName val="Äongnai"/>
      <sheetName val="CtinhCÔ"/>
      <sheetName val="DG CAU"/>
      <sheetName val="XDCB tang 7%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 refreshError="1"/>
      <sheetData sheetId="514"/>
      <sheetData sheetId="515"/>
      <sheetData sheetId="516"/>
      <sheetData sheetId="517" refreshError="1"/>
      <sheetData sheetId="518" refreshError="1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/>
      <sheetData sheetId="534"/>
      <sheetData sheetId="535"/>
      <sheetData sheetId="536"/>
      <sheetData sheetId="537"/>
      <sheetData sheetId="538"/>
      <sheetData sheetId="539" refreshError="1"/>
      <sheetData sheetId="540"/>
      <sheetData sheetId="541"/>
      <sheetData sheetId="542" refreshError="1"/>
      <sheetData sheetId="543"/>
      <sheetData sheetId="544" refreshError="1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 refreshError="1"/>
      <sheetData sheetId="561"/>
      <sheetData sheetId="562"/>
      <sheetData sheetId="563"/>
      <sheetData sheetId="564"/>
      <sheetData sheetId="565" refreshError="1"/>
      <sheetData sheetId="566" refreshError="1"/>
      <sheetData sheetId="567" refreshError="1"/>
      <sheetData sheetId="568" refreshError="1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/>
      <sheetData sheetId="592"/>
      <sheetData sheetId="593" refreshError="1"/>
      <sheetData sheetId="594" refreshError="1"/>
      <sheetData sheetId="595" refreshError="1"/>
      <sheetData sheetId="596"/>
      <sheetData sheetId="597"/>
      <sheetData sheetId="598" refreshError="1"/>
      <sheetData sheetId="599" refreshError="1"/>
      <sheetData sheetId="600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/>
      <sheetData sheetId="611"/>
      <sheetData sheetId="612"/>
      <sheetData sheetId="613"/>
      <sheetData sheetId="614"/>
      <sheetData sheetId="6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6620-2BBF-4EC5-A618-182D8AFF1BB8}">
  <sheetPr>
    <tabColor rgb="FF92D050"/>
  </sheetPr>
  <dimension ref="A1:I90"/>
  <sheetViews>
    <sheetView tabSelected="1" zoomScale="85" zoomScaleNormal="85" workbookViewId="0">
      <pane xSplit="2" ySplit="8" topLeftCell="C87" activePane="bottomRight" state="frozen"/>
      <selection activeCell="A16" sqref="A16:H32"/>
      <selection pane="topRight" activeCell="A16" sqref="A16:H32"/>
      <selection pane="bottomLeft" activeCell="A16" sqref="A16:H32"/>
      <selection pane="bottomRight" activeCell="L88" sqref="L88"/>
    </sheetView>
  </sheetViews>
  <sheetFormatPr defaultColWidth="9" defaultRowHeight="15" x14ac:dyDescent="0.25"/>
  <cols>
    <col min="1" max="1" width="4.85546875" style="1" customWidth="1"/>
    <col min="2" max="2" width="44" style="1" customWidth="1"/>
    <col min="3" max="3" width="13" style="1" customWidth="1"/>
    <col min="4" max="4" width="12" style="1" customWidth="1"/>
    <col min="5" max="5" width="13" style="1" customWidth="1"/>
    <col min="6" max="6" width="13" style="1" bestFit="1" customWidth="1"/>
    <col min="7" max="7" width="11.7109375" style="1" customWidth="1"/>
    <col min="8" max="8" width="12" style="1" customWidth="1"/>
    <col min="9" max="9" width="11.28515625" style="1" bestFit="1" customWidth="1"/>
    <col min="10" max="16384" width="9" style="1"/>
  </cols>
  <sheetData>
    <row r="1" spans="1:9" x14ac:dyDescent="0.25">
      <c r="A1" s="2" t="s">
        <v>85</v>
      </c>
      <c r="F1" s="35" t="s">
        <v>86</v>
      </c>
      <c r="G1" s="35"/>
      <c r="H1" s="35"/>
    </row>
    <row r="3" spans="1:9" ht="18.75" x14ac:dyDescent="0.3">
      <c r="A3" s="36" t="s">
        <v>84</v>
      </c>
      <c r="B3" s="36"/>
      <c r="C3" s="36"/>
      <c r="D3" s="36"/>
      <c r="E3" s="36"/>
      <c r="F3" s="36"/>
      <c r="G3" s="36"/>
      <c r="H3" s="36"/>
    </row>
    <row r="4" spans="1:9" ht="15.75" x14ac:dyDescent="0.25">
      <c r="A4" s="40" t="s">
        <v>87</v>
      </c>
      <c r="B4" s="40"/>
      <c r="C4" s="40"/>
      <c r="D4" s="40"/>
      <c r="E4" s="40"/>
      <c r="F4" s="40"/>
      <c r="G4" s="40"/>
      <c r="H4" s="40"/>
    </row>
    <row r="5" spans="1:9" x14ac:dyDescent="0.25">
      <c r="A5" s="39"/>
      <c r="B5" s="39"/>
      <c r="C5" s="39"/>
      <c r="D5" s="39"/>
      <c r="E5" s="39"/>
      <c r="F5" s="39"/>
      <c r="G5" s="39"/>
      <c r="H5" s="39"/>
    </row>
    <row r="6" spans="1:9" x14ac:dyDescent="0.25">
      <c r="G6" s="37" t="s">
        <v>83</v>
      </c>
      <c r="H6" s="37"/>
    </row>
    <row r="7" spans="1:9" ht="15.75" x14ac:dyDescent="0.25">
      <c r="A7" s="38" t="s">
        <v>82</v>
      </c>
      <c r="B7" s="38" t="s">
        <v>81</v>
      </c>
      <c r="C7" s="38" t="s">
        <v>80</v>
      </c>
      <c r="D7" s="38"/>
      <c r="E7" s="38" t="s">
        <v>79</v>
      </c>
      <c r="F7" s="38"/>
      <c r="G7" s="38" t="s">
        <v>78</v>
      </c>
      <c r="H7" s="38"/>
    </row>
    <row r="8" spans="1:9" ht="31.5" x14ac:dyDescent="0.25">
      <c r="A8" s="38"/>
      <c r="B8" s="38"/>
      <c r="C8" s="34" t="s">
        <v>77</v>
      </c>
      <c r="D8" s="34" t="s">
        <v>76</v>
      </c>
      <c r="E8" s="34" t="s">
        <v>77</v>
      </c>
      <c r="F8" s="34" t="s">
        <v>76</v>
      </c>
      <c r="G8" s="34" t="s">
        <v>77</v>
      </c>
      <c r="H8" s="34" t="s">
        <v>76</v>
      </c>
    </row>
    <row r="9" spans="1:9" x14ac:dyDescent="0.25">
      <c r="A9" s="33" t="s">
        <v>72</v>
      </c>
      <c r="B9" s="33" t="s">
        <v>9</v>
      </c>
      <c r="C9" s="33">
        <v>1</v>
      </c>
      <c r="D9" s="33">
        <v>2</v>
      </c>
      <c r="E9" s="33">
        <v>3</v>
      </c>
      <c r="F9" s="33">
        <v>4</v>
      </c>
      <c r="G9" s="33" t="s">
        <v>75</v>
      </c>
      <c r="H9" s="33" t="s">
        <v>74</v>
      </c>
    </row>
    <row r="10" spans="1:9" ht="31.5" x14ac:dyDescent="0.25">
      <c r="A10" s="32"/>
      <c r="B10" s="31" t="s">
        <v>73</v>
      </c>
      <c r="C10" s="30">
        <f>C11+C87+C89+C90+C88+C86</f>
        <v>16795000</v>
      </c>
      <c r="D10" s="30">
        <f>D11+D87+D89+D90+D88+D86</f>
        <v>10927077</v>
      </c>
      <c r="E10" s="30">
        <f>E11+E87+E89+E90+E88+E86</f>
        <v>32170679.143954001</v>
      </c>
      <c r="F10" s="30">
        <f>F11+F87+F89+F90+F88+F86</f>
        <v>24235832.143954001</v>
      </c>
      <c r="G10" s="8">
        <f t="shared" ref="G10:H16" si="0">E10/C10*100</f>
        <v>191.54914643616553</v>
      </c>
      <c r="H10" s="8">
        <f t="shared" si="0"/>
        <v>221.79611385509594</v>
      </c>
      <c r="I10" s="29"/>
    </row>
    <row r="11" spans="1:9" ht="15.75" x14ac:dyDescent="0.25">
      <c r="A11" s="11" t="s">
        <v>72</v>
      </c>
      <c r="B11" s="10" t="s">
        <v>71</v>
      </c>
      <c r="C11" s="9">
        <f>C13+C75+C84+C85</f>
        <v>16795000</v>
      </c>
      <c r="D11" s="9">
        <f>D13+D75+D84+D85</f>
        <v>10927077</v>
      </c>
      <c r="E11" s="9">
        <f>E13+E75+E84+E85</f>
        <v>19083107.350880001</v>
      </c>
      <c r="F11" s="9">
        <f>F13+F75+F84+F85</f>
        <v>11176693.350880001</v>
      </c>
      <c r="G11" s="8">
        <f t="shared" si="0"/>
        <v>113.62374129729088</v>
      </c>
      <c r="H11" s="8">
        <f t="shared" si="0"/>
        <v>102.28438356277714</v>
      </c>
      <c r="I11" s="29"/>
    </row>
    <row r="12" spans="1:9" ht="31.5" x14ac:dyDescent="0.25">
      <c r="A12" s="32"/>
      <c r="B12" s="31" t="s">
        <v>70</v>
      </c>
      <c r="C12" s="30">
        <f>C13+C75+C85</f>
        <v>16795000</v>
      </c>
      <c r="D12" s="30">
        <f>D13+D75+D85</f>
        <v>10927077</v>
      </c>
      <c r="E12" s="30">
        <f>E13+E75+E85</f>
        <v>19082014.350880001</v>
      </c>
      <c r="F12" s="30">
        <f>F13+F75+F85</f>
        <v>11175600.350880001</v>
      </c>
      <c r="G12" s="8">
        <f t="shared" si="0"/>
        <v>113.6172334080381</v>
      </c>
      <c r="H12" s="8">
        <f t="shared" si="0"/>
        <v>102.2743808877708</v>
      </c>
      <c r="I12" s="29"/>
    </row>
    <row r="13" spans="1:9" ht="15.75" x14ac:dyDescent="0.25">
      <c r="A13" s="11" t="s">
        <v>69</v>
      </c>
      <c r="B13" s="10" t="s">
        <v>68</v>
      </c>
      <c r="C13" s="9">
        <f>C14+C19+C24+C29+C34+C35+C38+C39+C44+C45+C46+C51+C56+C59+C65+C68+C73+C74</f>
        <v>15665000</v>
      </c>
      <c r="D13" s="9">
        <f>D14+D19+D24+D29+D34+D35+D38+D39+D44+D45+D46+D51+D56+D59+D65+D68+D73+D74</f>
        <v>10927077</v>
      </c>
      <c r="E13" s="9">
        <f>E14+E19+E24+E29+E34+E35+E38+E39+E44+E45+E46+E51+E56+E59+E65+E68+E73+E74</f>
        <v>15708678</v>
      </c>
      <c r="F13" s="9">
        <f>F14+F19+F24+F29+F34+F35+F38+F39+F44+F45+F46+F51+F56+F59+F65+F68+F73+F74</f>
        <v>11167750</v>
      </c>
      <c r="G13" s="8">
        <f t="shared" si="0"/>
        <v>100.27882540695818</v>
      </c>
      <c r="H13" s="8">
        <f t="shared" si="0"/>
        <v>102.20253778755288</v>
      </c>
    </row>
    <row r="14" spans="1:9" ht="31.5" x14ac:dyDescent="0.25">
      <c r="A14" s="15">
        <v>1</v>
      </c>
      <c r="B14" s="10" t="s">
        <v>67</v>
      </c>
      <c r="C14" s="9">
        <f>SUM(C15:C18)</f>
        <v>585000</v>
      </c>
      <c r="D14" s="9">
        <f>SUM(D15:D18)</f>
        <v>426240</v>
      </c>
      <c r="E14" s="9">
        <f>SUM(E15:E18)</f>
        <v>622044</v>
      </c>
      <c r="F14" s="9">
        <f>SUM(F15:F18)</f>
        <v>450592</v>
      </c>
      <c r="G14" s="8">
        <f t="shared" si="0"/>
        <v>106.33230769230768</v>
      </c>
      <c r="H14" s="8">
        <f t="shared" si="0"/>
        <v>105.71321321321321</v>
      </c>
    </row>
    <row r="15" spans="1:9" ht="15.75" x14ac:dyDescent="0.25">
      <c r="A15" s="15"/>
      <c r="B15" s="19" t="s">
        <v>38</v>
      </c>
      <c r="C15" s="16">
        <f>'[12]MB61-TT342'!D14</f>
        <v>437000</v>
      </c>
      <c r="D15" s="13">
        <v>314640</v>
      </c>
      <c r="E15" s="13">
        <f>'[12]MB61-TT342'!F14</f>
        <v>478421</v>
      </c>
      <c r="F15" s="13">
        <f>'[12]MB61-TT342'!H14</f>
        <v>344463</v>
      </c>
      <c r="G15" s="18">
        <f t="shared" si="0"/>
        <v>109.47848970251717</v>
      </c>
      <c r="H15" s="18">
        <f t="shared" si="0"/>
        <v>109.47845156369185</v>
      </c>
    </row>
    <row r="16" spans="1:9" ht="15.75" x14ac:dyDescent="0.25">
      <c r="A16" s="15"/>
      <c r="B16" s="19" t="s">
        <v>37</v>
      </c>
      <c r="C16" s="16">
        <f>'[12]MB61-TT342'!D15</f>
        <v>130000</v>
      </c>
      <c r="D16" s="13">
        <v>93600</v>
      </c>
      <c r="E16" s="13">
        <f>'[12]MB61-TT342'!F15</f>
        <v>133906</v>
      </c>
      <c r="F16" s="13">
        <f>'[12]MB61-TT342'!H15</f>
        <v>96412</v>
      </c>
      <c r="G16" s="18">
        <f t="shared" si="0"/>
        <v>103.00461538461538</v>
      </c>
      <c r="H16" s="18">
        <f t="shared" si="0"/>
        <v>103.0042735042735</v>
      </c>
    </row>
    <row r="17" spans="1:8" ht="15.75" x14ac:dyDescent="0.25">
      <c r="A17" s="15"/>
      <c r="B17" s="19" t="s">
        <v>63</v>
      </c>
      <c r="C17" s="16">
        <f>'[12]MB61-TT342'!D16</f>
        <v>0</v>
      </c>
      <c r="D17" s="13">
        <v>0</v>
      </c>
      <c r="E17" s="13">
        <f>'[12]MB61-TT342'!F16</f>
        <v>0</v>
      </c>
      <c r="F17" s="13">
        <f>'[12]MB61-TT342'!H16</f>
        <v>0</v>
      </c>
      <c r="G17" s="18"/>
      <c r="H17" s="18"/>
    </row>
    <row r="18" spans="1:8" ht="15.75" x14ac:dyDescent="0.25">
      <c r="A18" s="15"/>
      <c r="B18" s="19" t="s">
        <v>62</v>
      </c>
      <c r="C18" s="16">
        <f>'[12]MB61-TT342'!D17</f>
        <v>18000</v>
      </c>
      <c r="D18" s="13">
        <v>18000</v>
      </c>
      <c r="E18" s="13">
        <f>'[12]MB61-TT342'!F17</f>
        <v>9717</v>
      </c>
      <c r="F18" s="13">
        <f>'[12]MB61-TT342'!H17</f>
        <v>9717</v>
      </c>
      <c r="G18" s="18">
        <f t="shared" ref="G18:G36" si="1">E18/C18*100</f>
        <v>53.983333333333341</v>
      </c>
      <c r="H18" s="18">
        <f t="shared" ref="H18:H36" si="2">F18/D18*100</f>
        <v>53.983333333333341</v>
      </c>
    </row>
    <row r="19" spans="1:8" ht="31.5" x14ac:dyDescent="0.25">
      <c r="A19" s="15">
        <v>2</v>
      </c>
      <c r="B19" s="10" t="s">
        <v>66</v>
      </c>
      <c r="C19" s="9">
        <f>SUM(C20:C23)</f>
        <v>3270000</v>
      </c>
      <c r="D19" s="9">
        <f>SUM(D20:D23)</f>
        <v>2362800</v>
      </c>
      <c r="E19" s="9">
        <f>SUM(E20:E23)</f>
        <v>3134132</v>
      </c>
      <c r="F19" s="9">
        <f>SUM(F20:F23)</f>
        <v>2266406</v>
      </c>
      <c r="G19" s="8">
        <f t="shared" si="1"/>
        <v>95.845015290519882</v>
      </c>
      <c r="H19" s="8">
        <f t="shared" si="2"/>
        <v>95.920348738784483</v>
      </c>
    </row>
    <row r="20" spans="1:8" ht="15.75" x14ac:dyDescent="0.25">
      <c r="A20" s="15"/>
      <c r="B20" s="19" t="s">
        <v>38</v>
      </c>
      <c r="C20" s="16">
        <f>'[12]MB61-TT342'!D21</f>
        <v>664000</v>
      </c>
      <c r="D20" s="13">
        <v>478080</v>
      </c>
      <c r="E20" s="13">
        <f>'[12]MB61-TT342'!F21</f>
        <v>599572</v>
      </c>
      <c r="F20" s="13">
        <f>'[12]MB61-TT342'!H21</f>
        <v>431692</v>
      </c>
      <c r="G20" s="18">
        <f t="shared" si="1"/>
        <v>90.296987951807225</v>
      </c>
      <c r="H20" s="18">
        <f t="shared" si="2"/>
        <v>90.297021419009369</v>
      </c>
    </row>
    <row r="21" spans="1:8" ht="15.75" x14ac:dyDescent="0.25">
      <c r="A21" s="15"/>
      <c r="B21" s="19" t="s">
        <v>37</v>
      </c>
      <c r="C21" s="16">
        <f>'[12]MB61-TT342'!D22</f>
        <v>318000</v>
      </c>
      <c r="D21" s="13">
        <v>228960</v>
      </c>
      <c r="E21" s="13">
        <f>'[12]MB61-TT342'!F22</f>
        <v>251004</v>
      </c>
      <c r="F21" s="13">
        <f>'[12]MB61-TT342'!H22</f>
        <v>180723</v>
      </c>
      <c r="G21" s="18">
        <f t="shared" si="1"/>
        <v>78.932075471698113</v>
      </c>
      <c r="H21" s="18">
        <f t="shared" si="2"/>
        <v>78.932127882599573</v>
      </c>
    </row>
    <row r="22" spans="1:8" ht="15.75" x14ac:dyDescent="0.25">
      <c r="A22" s="15"/>
      <c r="B22" s="19" t="s">
        <v>63</v>
      </c>
      <c r="C22" s="16">
        <f>'[12]MB61-TT342'!D23</f>
        <v>2258000</v>
      </c>
      <c r="D22" s="13">
        <v>1625760</v>
      </c>
      <c r="E22" s="13">
        <f>'[12]MB61-TT342'!F23</f>
        <v>2248447</v>
      </c>
      <c r="F22" s="13">
        <f>'[12]MB61-TT342'!H23</f>
        <v>1618882</v>
      </c>
      <c r="G22" s="18">
        <f t="shared" si="1"/>
        <v>99.576926483613818</v>
      </c>
      <c r="H22" s="18">
        <f t="shared" si="2"/>
        <v>99.576936325164837</v>
      </c>
    </row>
    <row r="23" spans="1:8" ht="15.75" x14ac:dyDescent="0.25">
      <c r="A23" s="15"/>
      <c r="B23" s="19" t="s">
        <v>62</v>
      </c>
      <c r="C23" s="16">
        <f>'[12]MB61-TT342'!D24</f>
        <v>30000</v>
      </c>
      <c r="D23" s="13">
        <v>30000</v>
      </c>
      <c r="E23" s="13">
        <f>'[12]MB61-TT342'!F24</f>
        <v>35109</v>
      </c>
      <c r="F23" s="13">
        <f>'[12]MB61-TT342'!H24</f>
        <v>35109</v>
      </c>
      <c r="G23" s="18">
        <f t="shared" si="1"/>
        <v>117.02999999999999</v>
      </c>
      <c r="H23" s="18">
        <f t="shared" si="2"/>
        <v>117.02999999999999</v>
      </c>
    </row>
    <row r="24" spans="1:8" ht="35.25" customHeight="1" x14ac:dyDescent="0.25">
      <c r="A24" s="15">
        <v>3</v>
      </c>
      <c r="B24" s="10" t="s">
        <v>65</v>
      </c>
      <c r="C24" s="9">
        <f>SUM(C25:C28)</f>
        <v>500000</v>
      </c>
      <c r="D24" s="9">
        <f>SUM(D25:D28)</f>
        <v>363080</v>
      </c>
      <c r="E24" s="9">
        <f>SUM(E25:E28)</f>
        <v>895927</v>
      </c>
      <c r="F24" s="9">
        <f>SUM(F25:F28)</f>
        <v>644896</v>
      </c>
      <c r="G24" s="8">
        <f t="shared" si="1"/>
        <v>179.18540000000002</v>
      </c>
      <c r="H24" s="8">
        <f t="shared" si="2"/>
        <v>177.61815577834085</v>
      </c>
    </row>
    <row r="25" spans="1:8" ht="15.75" x14ac:dyDescent="0.25">
      <c r="A25" s="15"/>
      <c r="B25" s="19" t="s">
        <v>38</v>
      </c>
      <c r="C25" s="16">
        <f>'[12]MB61-TT342'!D26</f>
        <v>260000</v>
      </c>
      <c r="D25" s="13">
        <v>187200</v>
      </c>
      <c r="E25" s="13">
        <f>'[12]MB61-TT342'!F26</f>
        <v>396414</v>
      </c>
      <c r="F25" s="13">
        <f>'[12]MB61-TT342'!H26</f>
        <v>285418</v>
      </c>
      <c r="G25" s="18">
        <f t="shared" si="1"/>
        <v>152.46692307692308</v>
      </c>
      <c r="H25" s="18">
        <f t="shared" si="2"/>
        <v>152.46688034188034</v>
      </c>
    </row>
    <row r="26" spans="1:8" ht="15.75" x14ac:dyDescent="0.25">
      <c r="A26" s="15"/>
      <c r="B26" s="19" t="s">
        <v>37</v>
      </c>
      <c r="C26" s="16">
        <f>'[12]MB61-TT342'!D27</f>
        <v>185000</v>
      </c>
      <c r="D26" s="13">
        <v>133200</v>
      </c>
      <c r="E26" s="13">
        <f>'[12]MB61-TT342'!F27</f>
        <v>454704</v>
      </c>
      <c r="F26" s="13">
        <f>'[12]MB61-TT342'!H27</f>
        <v>327387</v>
      </c>
      <c r="G26" s="18">
        <f t="shared" si="1"/>
        <v>245.78594594594594</v>
      </c>
      <c r="H26" s="18">
        <f t="shared" si="2"/>
        <v>245.78603603603602</v>
      </c>
    </row>
    <row r="27" spans="1:8" ht="15.75" x14ac:dyDescent="0.25">
      <c r="A27" s="15"/>
      <c r="B27" s="19" t="s">
        <v>63</v>
      </c>
      <c r="C27" s="16">
        <f>'[12]MB61-TT342'!D28</f>
        <v>44000</v>
      </c>
      <c r="D27" s="13">
        <v>31680</v>
      </c>
      <c r="E27" s="13">
        <f>'[12]MB61-TT342'!F28</f>
        <v>44409</v>
      </c>
      <c r="F27" s="13">
        <f>'[12]MB61-TT342'!H28</f>
        <v>31691</v>
      </c>
      <c r="G27" s="18">
        <f t="shared" si="1"/>
        <v>100.92954545454545</v>
      </c>
      <c r="H27" s="18">
        <f t="shared" si="2"/>
        <v>100.03472222222223</v>
      </c>
    </row>
    <row r="28" spans="1:8" ht="15.75" x14ac:dyDescent="0.25">
      <c r="A28" s="15"/>
      <c r="B28" s="19" t="s">
        <v>62</v>
      </c>
      <c r="C28" s="16">
        <f>'[12]MB61-TT342'!D29</f>
        <v>11000</v>
      </c>
      <c r="D28" s="13">
        <v>11000</v>
      </c>
      <c r="E28" s="13">
        <f>'[12]MB61-TT342'!F29</f>
        <v>400</v>
      </c>
      <c r="F28" s="13">
        <f>'[12]MB61-TT342'!H29</f>
        <v>400</v>
      </c>
      <c r="G28" s="18">
        <f t="shared" si="1"/>
        <v>3.6363636363636362</v>
      </c>
      <c r="H28" s="18">
        <f t="shared" si="2"/>
        <v>3.6363636363636362</v>
      </c>
    </row>
    <row r="29" spans="1:8" ht="15.75" x14ac:dyDescent="0.25">
      <c r="A29" s="15">
        <v>4</v>
      </c>
      <c r="B29" s="10" t="s">
        <v>64</v>
      </c>
      <c r="C29" s="9">
        <f>SUM(C30:C33)</f>
        <v>4900000</v>
      </c>
      <c r="D29" s="9">
        <f>SUM(D30:D33)</f>
        <v>3562720</v>
      </c>
      <c r="E29" s="9">
        <f>SUM(E30:E33)</f>
        <v>4375359</v>
      </c>
      <c r="F29" s="9">
        <f>SUM(F30:F33)</f>
        <v>3181040</v>
      </c>
      <c r="G29" s="8">
        <f t="shared" si="1"/>
        <v>89.293040816326524</v>
      </c>
      <c r="H29" s="8">
        <f t="shared" si="2"/>
        <v>89.286837023397851</v>
      </c>
    </row>
    <row r="30" spans="1:8" ht="15.75" x14ac:dyDescent="0.25">
      <c r="A30" s="15"/>
      <c r="B30" s="19" t="s">
        <v>38</v>
      </c>
      <c r="C30" s="28">
        <f>'[12]MB61-TT342'!D31</f>
        <v>3023000</v>
      </c>
      <c r="D30" s="13">
        <v>2176560</v>
      </c>
      <c r="E30" s="13">
        <f>'[12]MB61-TT342'!F31</f>
        <v>2607266</v>
      </c>
      <c r="F30" s="13">
        <f>'[12]MB61-TT342'!H31+'[12]MB61-TT342'!I31+'[12]MB61-TT342'!J31</f>
        <v>1877232</v>
      </c>
      <c r="G30" s="18">
        <f t="shared" si="1"/>
        <v>86.247634799867683</v>
      </c>
      <c r="H30" s="18">
        <f t="shared" si="2"/>
        <v>86.247656853015769</v>
      </c>
    </row>
    <row r="31" spans="1:8" ht="15.75" x14ac:dyDescent="0.25">
      <c r="A31" s="15"/>
      <c r="B31" s="19" t="s">
        <v>37</v>
      </c>
      <c r="C31" s="28">
        <f>'[12]MB61-TT342'!D32</f>
        <v>1103000</v>
      </c>
      <c r="D31" s="13">
        <v>794160</v>
      </c>
      <c r="E31" s="13">
        <f>'[12]MB61-TT342'!F32</f>
        <v>1093946</v>
      </c>
      <c r="F31" s="13">
        <f>'[12]MB61-TT342'!H32+'[12]MB61-TT342'!I32+'[12]MB61-TT342'!J32</f>
        <v>787637</v>
      </c>
      <c r="G31" s="18">
        <f t="shared" si="1"/>
        <v>99.179147778785122</v>
      </c>
      <c r="H31" s="18">
        <f t="shared" si="2"/>
        <v>99.178628991638959</v>
      </c>
    </row>
    <row r="32" spans="1:8" ht="15.75" x14ac:dyDescent="0.25">
      <c r="A32" s="15"/>
      <c r="B32" s="19" t="s">
        <v>63</v>
      </c>
      <c r="C32" s="28">
        <f>'[12]MB61-TT342'!D33</f>
        <v>650000</v>
      </c>
      <c r="D32" s="13">
        <v>468000</v>
      </c>
      <c r="E32" s="13">
        <f>'[12]MB61-TT342'!F33</f>
        <v>562130</v>
      </c>
      <c r="F32" s="13">
        <f>'[12]MB61-TT342'!H33+'[12]MB61-TT342'!I33+'[12]MB61-TT342'!J33</f>
        <v>404154</v>
      </c>
      <c r="G32" s="18">
        <f t="shared" si="1"/>
        <v>86.481538461538463</v>
      </c>
      <c r="H32" s="18">
        <f t="shared" si="2"/>
        <v>86.357692307692318</v>
      </c>
    </row>
    <row r="33" spans="1:8" ht="15.75" x14ac:dyDescent="0.25">
      <c r="A33" s="15"/>
      <c r="B33" s="19" t="s">
        <v>62</v>
      </c>
      <c r="C33" s="28">
        <f>'[12]MB61-TT342'!D34</f>
        <v>124000</v>
      </c>
      <c r="D33" s="13">
        <v>124000</v>
      </c>
      <c r="E33" s="13">
        <f>'[12]MB61-TT342'!F34</f>
        <v>112017</v>
      </c>
      <c r="F33" s="13">
        <f>'[12]MB61-TT342'!H34+'[12]MB61-TT342'!I34+'[12]MB61-TT342'!J34</f>
        <v>112017</v>
      </c>
      <c r="G33" s="18">
        <f t="shared" si="1"/>
        <v>90.336290322580652</v>
      </c>
      <c r="H33" s="18">
        <f t="shared" si="2"/>
        <v>90.336290322580652</v>
      </c>
    </row>
    <row r="34" spans="1:8" ht="15.75" x14ac:dyDescent="0.25">
      <c r="A34" s="15">
        <v>5</v>
      </c>
      <c r="B34" s="10" t="s">
        <v>61</v>
      </c>
      <c r="C34" s="23">
        <f>'[12]MB61-TT342'!D35</f>
        <v>1180000</v>
      </c>
      <c r="D34" s="9">
        <v>849600</v>
      </c>
      <c r="E34" s="9">
        <f>'[12]MB61-TT342'!F35</f>
        <v>1098286</v>
      </c>
      <c r="F34" s="9">
        <f>'[12]MB61-TT342'!H35</f>
        <v>790764</v>
      </c>
      <c r="G34" s="8">
        <f t="shared" si="1"/>
        <v>93.075084745762709</v>
      </c>
      <c r="H34" s="8">
        <f t="shared" si="2"/>
        <v>93.074858757062145</v>
      </c>
    </row>
    <row r="35" spans="1:8" ht="15.75" x14ac:dyDescent="0.25">
      <c r="A35" s="15">
        <v>6</v>
      </c>
      <c r="B35" s="10" t="s">
        <v>60</v>
      </c>
      <c r="C35" s="9">
        <f>C36+C37</f>
        <v>1050000</v>
      </c>
      <c r="D35" s="9">
        <f>D36+D37</f>
        <v>281232</v>
      </c>
      <c r="E35" s="9">
        <f>E36+E37</f>
        <v>1064796</v>
      </c>
      <c r="F35" s="9">
        <f>F36+F37</f>
        <v>285215</v>
      </c>
      <c r="G35" s="8">
        <f t="shared" si="1"/>
        <v>101.40914285714287</v>
      </c>
      <c r="H35" s="8">
        <f t="shared" si="2"/>
        <v>101.41626841895659</v>
      </c>
    </row>
    <row r="36" spans="1:8" ht="15.75" x14ac:dyDescent="0.25">
      <c r="A36" s="15" t="s">
        <v>52</v>
      </c>
      <c r="B36" s="14" t="s">
        <v>59</v>
      </c>
      <c r="C36" s="13">
        <f>'[12]MB61-TT342'!D37</f>
        <v>659400</v>
      </c>
      <c r="D36" s="13"/>
      <c r="E36" s="13">
        <f>'[12]MB61-TT342'!F37</f>
        <v>668664</v>
      </c>
      <c r="F36" s="13"/>
      <c r="G36" s="18">
        <f t="shared" si="1"/>
        <v>101.40491355777981</v>
      </c>
      <c r="H36" s="18" t="e">
        <f t="shared" si="2"/>
        <v>#DIV/0!</v>
      </c>
    </row>
    <row r="37" spans="1:8" ht="31.5" x14ac:dyDescent="0.25">
      <c r="A37" s="15" t="s">
        <v>52</v>
      </c>
      <c r="B37" s="27" t="s">
        <v>58</v>
      </c>
      <c r="C37" s="13">
        <f>'[12]MB61-TT342'!D38</f>
        <v>390600</v>
      </c>
      <c r="D37" s="13">
        <v>281232</v>
      </c>
      <c r="E37" s="13">
        <f>'[12]MB61-TT342'!F38</f>
        <v>396132</v>
      </c>
      <c r="F37" s="13">
        <f>'[12]MB61-TT342'!H38</f>
        <v>285215</v>
      </c>
      <c r="G37" s="18">
        <f t="shared" ref="G37:G43" si="3">E37/C37*100</f>
        <v>101.41628264208909</v>
      </c>
      <c r="H37" s="18"/>
    </row>
    <row r="38" spans="1:8" ht="15.75" x14ac:dyDescent="0.25">
      <c r="A38" s="15">
        <v>7</v>
      </c>
      <c r="B38" s="10" t="s">
        <v>57</v>
      </c>
      <c r="C38" s="23">
        <f>'[12]MB61-TT342'!D39</f>
        <v>710000</v>
      </c>
      <c r="D38" s="23">
        <f>C38</f>
        <v>710000</v>
      </c>
      <c r="E38" s="9">
        <f>'[12]MB61-TT342'!F39</f>
        <v>604147</v>
      </c>
      <c r="F38" s="9">
        <f>'[12]MB61-TT342'!I39+'[12]MB61-TT342'!J39</f>
        <v>604147</v>
      </c>
      <c r="G38" s="8">
        <f t="shared" si="3"/>
        <v>85.091126760563384</v>
      </c>
      <c r="H38" s="8">
        <f>F38/D38*100</f>
        <v>85.091126760563384</v>
      </c>
    </row>
    <row r="39" spans="1:8" ht="15.75" x14ac:dyDescent="0.25">
      <c r="A39" s="15">
        <v>8</v>
      </c>
      <c r="B39" s="10" t="s">
        <v>56</v>
      </c>
      <c r="C39" s="9">
        <f>SUM(C40:C43)</f>
        <v>1150000</v>
      </c>
      <c r="D39" s="9">
        <f>SUM(D40:D43)</f>
        <v>170000</v>
      </c>
      <c r="E39" s="9">
        <f>SUM(E40:E43)</f>
        <v>1037958</v>
      </c>
      <c r="F39" s="9">
        <f>SUM(F40:F43)</f>
        <v>181607</v>
      </c>
      <c r="G39" s="8">
        <f t="shared" si="3"/>
        <v>90.257217391304351</v>
      </c>
      <c r="H39" s="8">
        <f>F39/D39*100</f>
        <v>106.82764705882353</v>
      </c>
    </row>
    <row r="40" spans="1:8" ht="15.75" x14ac:dyDescent="0.25">
      <c r="A40" s="15" t="s">
        <v>52</v>
      </c>
      <c r="B40" s="25" t="s">
        <v>55</v>
      </c>
      <c r="C40" s="24">
        <f>'[12]MB61-TT342'!D41</f>
        <v>980000</v>
      </c>
      <c r="D40" s="13"/>
      <c r="E40" s="24">
        <f>'[12]MB61-TT342'!F41</f>
        <v>859886</v>
      </c>
      <c r="F40" s="24">
        <f>'[12]MB61-TT342'!H41+'[12]MB61-TT342'!I41</f>
        <v>3535</v>
      </c>
      <c r="G40" s="26">
        <f t="shared" si="3"/>
        <v>87.743469387755098</v>
      </c>
      <c r="H40" s="26"/>
    </row>
    <row r="41" spans="1:8" ht="15.75" x14ac:dyDescent="0.25">
      <c r="A41" s="15" t="s">
        <v>52</v>
      </c>
      <c r="B41" s="25" t="s">
        <v>54</v>
      </c>
      <c r="C41" s="24">
        <f>'[12]MB61-TT342'!D42</f>
        <v>71470</v>
      </c>
      <c r="D41" s="24">
        <f>C41</f>
        <v>71470</v>
      </c>
      <c r="E41" s="24">
        <f>'[12]MB61-TT342'!F42</f>
        <v>97515</v>
      </c>
      <c r="F41" s="24">
        <f>'[12]MB61-TT342'!H42+'[12]MB61-TT342'!I42+'[12]MB61-TT342'!J42</f>
        <v>97515</v>
      </c>
      <c r="G41" s="26">
        <f t="shared" si="3"/>
        <v>136.44186371904297</v>
      </c>
      <c r="H41" s="18">
        <f>F41/D41*100</f>
        <v>136.44186371904297</v>
      </c>
    </row>
    <row r="42" spans="1:8" ht="15.75" x14ac:dyDescent="0.25">
      <c r="A42" s="15" t="s">
        <v>52</v>
      </c>
      <c r="B42" s="25" t="s">
        <v>53</v>
      </c>
      <c r="C42" s="24">
        <f>'[12]MB61-TT342'!D43</f>
        <v>85510</v>
      </c>
      <c r="D42" s="24">
        <f>C42</f>
        <v>85510</v>
      </c>
      <c r="E42" s="24">
        <f>'[12]MB61-TT342'!F43</f>
        <v>69900</v>
      </c>
      <c r="F42" s="24">
        <f>'[12]MB61-TT342'!H43+'[12]MB61-TT342'!I43+'[12]MB61-TT342'!J43</f>
        <v>69900</v>
      </c>
      <c r="G42" s="18">
        <f t="shared" si="3"/>
        <v>81.744825166647175</v>
      </c>
      <c r="H42" s="18">
        <f>F42/D42*100</f>
        <v>81.744825166647175</v>
      </c>
    </row>
    <row r="43" spans="1:8" ht="15.75" x14ac:dyDescent="0.25">
      <c r="A43" s="15" t="s">
        <v>52</v>
      </c>
      <c r="B43" s="25" t="s">
        <v>51</v>
      </c>
      <c r="C43" s="24">
        <f>'[12]MB61-TT342'!D44</f>
        <v>13020</v>
      </c>
      <c r="D43" s="24">
        <f>C43</f>
        <v>13020</v>
      </c>
      <c r="E43" s="24">
        <f>'[12]MB61-TT342'!F44</f>
        <v>10657</v>
      </c>
      <c r="F43" s="24">
        <f>'[12]MB61-TT342'!H44+'[12]MB61-TT342'!I44+'[12]MB61-TT342'!J44</f>
        <v>10657</v>
      </c>
      <c r="G43" s="18">
        <f t="shared" si="3"/>
        <v>81.850998463901689</v>
      </c>
      <c r="H43" s="18">
        <f>F43/D43*100</f>
        <v>81.850998463901689</v>
      </c>
    </row>
    <row r="44" spans="1:8" ht="15.75" x14ac:dyDescent="0.25">
      <c r="A44" s="15">
        <v>9</v>
      </c>
      <c r="B44" s="10" t="s">
        <v>50</v>
      </c>
      <c r="C44" s="9">
        <f>'[12]MB61-TT342'!D45</f>
        <v>0</v>
      </c>
      <c r="D44" s="9"/>
      <c r="E44" s="9">
        <f>'[12]MB61-TT342'!F45</f>
        <v>4</v>
      </c>
      <c r="F44" s="9">
        <f>'[12]MB61-TT342'!J45</f>
        <v>4</v>
      </c>
      <c r="G44" s="8"/>
      <c r="H44" s="8"/>
    </row>
    <row r="45" spans="1:8" ht="15.75" x14ac:dyDescent="0.25">
      <c r="A45" s="15">
        <v>10</v>
      </c>
      <c r="B45" s="10" t="s">
        <v>49</v>
      </c>
      <c r="C45" s="9">
        <f>'[12]MB61-TT342'!D46</f>
        <v>15000</v>
      </c>
      <c r="D45" s="23">
        <f>C45</f>
        <v>15000</v>
      </c>
      <c r="E45" s="9">
        <f>'[12]MB61-TT342'!F46</f>
        <v>14547</v>
      </c>
      <c r="F45" s="9">
        <f>'[12]MB61-TT342'!J46</f>
        <v>14547</v>
      </c>
      <c r="G45" s="8">
        <f>E45/C45*100</f>
        <v>96.98</v>
      </c>
      <c r="H45" s="8">
        <f>F45/D45*100</f>
        <v>96.98</v>
      </c>
    </row>
    <row r="46" spans="1:8" ht="15.75" x14ac:dyDescent="0.25">
      <c r="A46" s="15">
        <v>11</v>
      </c>
      <c r="B46" s="10" t="s">
        <v>48</v>
      </c>
      <c r="C46" s="9">
        <f>C47+C48</f>
        <v>500000</v>
      </c>
      <c r="D46" s="9">
        <f>D47+D48</f>
        <v>500000</v>
      </c>
      <c r="E46" s="9">
        <f>E47+E48</f>
        <v>459654</v>
      </c>
      <c r="F46" s="9">
        <f>F47+F48</f>
        <v>459654</v>
      </c>
      <c r="G46" s="8">
        <f>E46/C46*100</f>
        <v>91.930800000000005</v>
      </c>
      <c r="H46" s="8">
        <f>F46/D46*100</f>
        <v>91.930800000000005</v>
      </c>
    </row>
    <row r="47" spans="1:8" ht="15.75" x14ac:dyDescent="0.25">
      <c r="A47" s="15"/>
      <c r="B47" s="22" t="s">
        <v>44</v>
      </c>
      <c r="C47" s="13"/>
      <c r="D47" s="13"/>
      <c r="E47" s="21">
        <f>'[12]MB61-TT342'!F48</f>
        <v>39754</v>
      </c>
      <c r="F47" s="21">
        <f>'[12]MB61-TT342'!H48</f>
        <v>39754</v>
      </c>
      <c r="G47" s="18"/>
      <c r="H47" s="18"/>
    </row>
    <row r="48" spans="1:8" ht="15.75" x14ac:dyDescent="0.25">
      <c r="A48" s="15"/>
      <c r="B48" s="19" t="s">
        <v>43</v>
      </c>
      <c r="C48" s="13">
        <f>C49+C50</f>
        <v>500000</v>
      </c>
      <c r="D48" s="13">
        <f>D49+D50</f>
        <v>500000</v>
      </c>
      <c r="E48" s="13">
        <f>E49+E50</f>
        <v>419900</v>
      </c>
      <c r="F48" s="13">
        <f>F49+F50</f>
        <v>419900</v>
      </c>
      <c r="G48" s="18">
        <f t="shared" ref="G48:H51" si="4">E48/C48*100</f>
        <v>83.98</v>
      </c>
      <c r="H48" s="18">
        <f t="shared" si="4"/>
        <v>83.98</v>
      </c>
    </row>
    <row r="49" spans="1:8" ht="15.75" x14ac:dyDescent="0.25">
      <c r="A49" s="15"/>
      <c r="B49" s="19" t="s">
        <v>47</v>
      </c>
      <c r="C49" s="13">
        <f>'[12]MB61-TT342'!D50</f>
        <v>499940</v>
      </c>
      <c r="D49" s="13">
        <f>C49</f>
        <v>499940</v>
      </c>
      <c r="E49" s="13">
        <f>'[12]MB61-TT342'!F50</f>
        <v>418936</v>
      </c>
      <c r="F49" s="13">
        <f>'[12]MB61-TT342'!H50</f>
        <v>418936</v>
      </c>
      <c r="G49" s="18">
        <f t="shared" si="4"/>
        <v>83.797255670680485</v>
      </c>
      <c r="H49" s="18">
        <f t="shared" si="4"/>
        <v>83.797255670680485</v>
      </c>
    </row>
    <row r="50" spans="1:8" ht="31.5" x14ac:dyDescent="0.25">
      <c r="A50" s="15"/>
      <c r="B50" s="19" t="s">
        <v>46</v>
      </c>
      <c r="C50" s="13">
        <f>'[12]MB61-TT342'!D51</f>
        <v>60</v>
      </c>
      <c r="D50" s="13">
        <f>C50</f>
        <v>60</v>
      </c>
      <c r="E50" s="13">
        <f>'[12]MB61-TT342'!F51</f>
        <v>964</v>
      </c>
      <c r="F50" s="13">
        <f>'[12]MB61-TT342'!I51</f>
        <v>964</v>
      </c>
      <c r="G50" s="18">
        <f t="shared" si="4"/>
        <v>1606.6666666666667</v>
      </c>
      <c r="H50" s="18">
        <f t="shared" si="4"/>
        <v>1606.6666666666667</v>
      </c>
    </row>
    <row r="51" spans="1:8" ht="15.75" x14ac:dyDescent="0.25">
      <c r="A51" s="15">
        <v>12</v>
      </c>
      <c r="B51" s="10" t="s">
        <v>45</v>
      </c>
      <c r="C51" s="9">
        <f>C52+C53</f>
        <v>1000000</v>
      </c>
      <c r="D51" s="9">
        <f>D52+D53</f>
        <v>1000000</v>
      </c>
      <c r="E51" s="9">
        <f>E52+E53</f>
        <v>1200977</v>
      </c>
      <c r="F51" s="9">
        <f>F52+F53</f>
        <v>1200977</v>
      </c>
      <c r="G51" s="8">
        <f t="shared" si="4"/>
        <v>120.0977</v>
      </c>
      <c r="H51" s="8">
        <f t="shared" si="4"/>
        <v>120.0977</v>
      </c>
    </row>
    <row r="52" spans="1:8" ht="15.75" x14ac:dyDescent="0.25">
      <c r="A52" s="15"/>
      <c r="B52" s="22" t="s">
        <v>44</v>
      </c>
      <c r="C52" s="16"/>
      <c r="D52" s="16"/>
      <c r="E52" s="13">
        <f>'[12]MB61-TT342'!F53</f>
        <v>64239</v>
      </c>
      <c r="F52" s="13">
        <f>E52</f>
        <v>64239</v>
      </c>
      <c r="G52" s="18"/>
      <c r="H52" s="18"/>
    </row>
    <row r="53" spans="1:8" ht="15.75" x14ac:dyDescent="0.25">
      <c r="A53" s="15"/>
      <c r="B53" s="19" t="s">
        <v>43</v>
      </c>
      <c r="C53" s="13">
        <f>C54+C55</f>
        <v>1000000</v>
      </c>
      <c r="D53" s="13">
        <f>D54+D55</f>
        <v>1000000</v>
      </c>
      <c r="E53" s="13">
        <f>E54+E55</f>
        <v>1136738</v>
      </c>
      <c r="F53" s="13">
        <f>F54+F55</f>
        <v>1136738</v>
      </c>
      <c r="G53" s="18">
        <f t="shared" ref="G53:G62" si="5">E53/C53*100</f>
        <v>113.6738</v>
      </c>
      <c r="H53" s="18">
        <f t="shared" ref="H53:H62" si="6">F53/D53*100</f>
        <v>113.6738</v>
      </c>
    </row>
    <row r="54" spans="1:8" ht="15.75" x14ac:dyDescent="0.25">
      <c r="A54" s="15"/>
      <c r="B54" s="19" t="s">
        <v>41</v>
      </c>
      <c r="C54" s="16">
        <f>'[12]MB61-TT342'!D55</f>
        <v>417300</v>
      </c>
      <c r="D54" s="16">
        <f>C54</f>
        <v>417300</v>
      </c>
      <c r="E54" s="13">
        <f>'[12]MB61-TT342'!F55</f>
        <v>147220</v>
      </c>
      <c r="F54" s="13">
        <f>E54</f>
        <v>147220</v>
      </c>
      <c r="G54" s="18">
        <f t="shared" si="5"/>
        <v>35.279175653007428</v>
      </c>
      <c r="H54" s="18">
        <f t="shared" si="6"/>
        <v>35.279175653007428</v>
      </c>
    </row>
    <row r="55" spans="1:8" ht="15.75" x14ac:dyDescent="0.25">
      <c r="A55" s="15"/>
      <c r="B55" s="19" t="s">
        <v>40</v>
      </c>
      <c r="C55" s="16">
        <f>'[12]MB61-TT342'!D56</f>
        <v>582700</v>
      </c>
      <c r="D55" s="16">
        <f>C55</f>
        <v>582700</v>
      </c>
      <c r="E55" s="13">
        <f>'[12]MB61-TT342'!F56</f>
        <v>989518</v>
      </c>
      <c r="F55" s="13">
        <f>E55</f>
        <v>989518</v>
      </c>
      <c r="G55" s="18">
        <f t="shared" si="5"/>
        <v>169.81602883130256</v>
      </c>
      <c r="H55" s="18">
        <f t="shared" si="6"/>
        <v>169.81602883130256</v>
      </c>
    </row>
    <row r="56" spans="1:8" ht="31.5" x14ac:dyDescent="0.25">
      <c r="A56" s="15">
        <v>13</v>
      </c>
      <c r="B56" s="10" t="s">
        <v>42</v>
      </c>
      <c r="C56" s="9">
        <f>C57+C58</f>
        <v>1200</v>
      </c>
      <c r="D56" s="9">
        <f>D57+D58</f>
        <v>1200</v>
      </c>
      <c r="E56" s="9">
        <f>E57+E58</f>
        <v>37215</v>
      </c>
      <c r="F56" s="9">
        <f>F57+F58</f>
        <v>37215</v>
      </c>
      <c r="G56" s="8">
        <f t="shared" si="5"/>
        <v>3101.25</v>
      </c>
      <c r="H56" s="8">
        <f t="shared" si="6"/>
        <v>3101.25</v>
      </c>
    </row>
    <row r="57" spans="1:8" ht="15.75" x14ac:dyDescent="0.25">
      <c r="A57" s="15"/>
      <c r="B57" s="19" t="s">
        <v>41</v>
      </c>
      <c r="C57" s="16">
        <f>'[12]MB61-TT342'!D58</f>
        <v>1130</v>
      </c>
      <c r="D57" s="16">
        <f>C57</f>
        <v>1130</v>
      </c>
      <c r="E57" s="21">
        <f>'[12]MB61-TT342'!F58</f>
        <v>36739</v>
      </c>
      <c r="F57" s="21">
        <f>E57</f>
        <v>36739</v>
      </c>
      <c r="G57" s="18">
        <f t="shared" si="5"/>
        <v>3251.2389380530976</v>
      </c>
      <c r="H57" s="18">
        <f t="shared" si="6"/>
        <v>3251.2389380530976</v>
      </c>
    </row>
    <row r="58" spans="1:8" ht="15.75" x14ac:dyDescent="0.25">
      <c r="A58" s="15"/>
      <c r="B58" s="19" t="s">
        <v>40</v>
      </c>
      <c r="C58" s="16">
        <f>'[12]MB61-TT342'!D59</f>
        <v>70</v>
      </c>
      <c r="D58" s="16">
        <f>C58</f>
        <v>70</v>
      </c>
      <c r="E58" s="21">
        <f>'[12]MB61-TT342'!F59</f>
        <v>476</v>
      </c>
      <c r="F58" s="21">
        <f>E58</f>
        <v>476</v>
      </c>
      <c r="G58" s="18">
        <f t="shared" si="5"/>
        <v>680</v>
      </c>
      <c r="H58" s="18">
        <f t="shared" si="6"/>
        <v>680</v>
      </c>
    </row>
    <row r="59" spans="1:8" ht="15.75" x14ac:dyDescent="0.25">
      <c r="A59" s="15">
        <v>14</v>
      </c>
      <c r="B59" s="10" t="s">
        <v>39</v>
      </c>
      <c r="C59" s="9">
        <f>SUM(C60:C64)</f>
        <v>225000</v>
      </c>
      <c r="D59" s="9">
        <f>SUM(D60:D64)</f>
        <v>225000</v>
      </c>
      <c r="E59" s="9">
        <f>SUM(E60:E64)</f>
        <v>243416</v>
      </c>
      <c r="F59" s="9">
        <f>SUM(F60:F64)</f>
        <v>243416</v>
      </c>
      <c r="G59" s="8">
        <f t="shared" si="5"/>
        <v>108.18488888888889</v>
      </c>
      <c r="H59" s="8">
        <f t="shared" si="6"/>
        <v>108.18488888888889</v>
      </c>
    </row>
    <row r="60" spans="1:8" ht="15.75" x14ac:dyDescent="0.25">
      <c r="A60" s="15"/>
      <c r="B60" s="19" t="s">
        <v>38</v>
      </c>
      <c r="C60" s="16">
        <f>'[12]MB61-TT342'!D63</f>
        <v>70000</v>
      </c>
      <c r="D60" s="16">
        <f>C60</f>
        <v>70000</v>
      </c>
      <c r="E60" s="13">
        <f>'[12]MB61-TT342'!F63</f>
        <v>75578</v>
      </c>
      <c r="F60" s="13">
        <f>E60</f>
        <v>75578</v>
      </c>
      <c r="G60" s="18">
        <f t="shared" si="5"/>
        <v>107.96857142857144</v>
      </c>
      <c r="H60" s="18">
        <f t="shared" si="6"/>
        <v>107.96857142857144</v>
      </c>
    </row>
    <row r="61" spans="1:8" ht="15.75" x14ac:dyDescent="0.25">
      <c r="A61" s="15"/>
      <c r="B61" s="19" t="s">
        <v>37</v>
      </c>
      <c r="C61" s="16">
        <f>'[12]MB61-TT342'!D64</f>
        <v>27000</v>
      </c>
      <c r="D61" s="16">
        <f>C61</f>
        <v>27000</v>
      </c>
      <c r="E61" s="13">
        <f>'[12]MB61-TT342'!F64</f>
        <v>17039</v>
      </c>
      <c r="F61" s="13">
        <f>E61</f>
        <v>17039</v>
      </c>
      <c r="G61" s="18">
        <f t="shared" si="5"/>
        <v>63.107407407407415</v>
      </c>
      <c r="H61" s="18">
        <f t="shared" si="6"/>
        <v>63.107407407407415</v>
      </c>
    </row>
    <row r="62" spans="1:8" ht="15.75" x14ac:dyDescent="0.25">
      <c r="A62" s="15"/>
      <c r="B62" s="19" t="s">
        <v>36</v>
      </c>
      <c r="C62" s="16">
        <f>'[12]MB61-TT342'!D65</f>
        <v>78000</v>
      </c>
      <c r="D62" s="16">
        <f>C62</f>
        <v>78000</v>
      </c>
      <c r="E62" s="13">
        <f>'[12]MB61-TT342'!F65</f>
        <v>101461</v>
      </c>
      <c r="F62" s="13">
        <f>E62</f>
        <v>101461</v>
      </c>
      <c r="G62" s="18">
        <f t="shared" si="5"/>
        <v>130.07820512820513</v>
      </c>
      <c r="H62" s="18">
        <f t="shared" si="6"/>
        <v>130.07820512820513</v>
      </c>
    </row>
    <row r="63" spans="1:8" ht="15.75" x14ac:dyDescent="0.25">
      <c r="A63" s="15"/>
      <c r="B63" s="19" t="s">
        <v>35</v>
      </c>
      <c r="C63" s="16">
        <f>'[12]MB61-TT342'!D66</f>
        <v>0</v>
      </c>
      <c r="D63" s="16">
        <f>C63</f>
        <v>0</v>
      </c>
      <c r="E63" s="13">
        <f>'[12]MB61-TT342'!F66</f>
        <v>1</v>
      </c>
      <c r="F63" s="13">
        <f>E63</f>
        <v>1</v>
      </c>
      <c r="G63" s="18"/>
      <c r="H63" s="18"/>
    </row>
    <row r="64" spans="1:8" ht="15.75" x14ac:dyDescent="0.25">
      <c r="A64" s="15"/>
      <c r="B64" s="19" t="s">
        <v>34</v>
      </c>
      <c r="C64" s="20">
        <f>'[12]MB61-TT342'!D67</f>
        <v>50000</v>
      </c>
      <c r="D64" s="16">
        <f>C64</f>
        <v>50000</v>
      </c>
      <c r="E64" s="13">
        <f>'[12]MB61-TT342'!F67</f>
        <v>49337</v>
      </c>
      <c r="F64" s="13">
        <f>E64</f>
        <v>49337</v>
      </c>
      <c r="G64" s="18">
        <f t="shared" ref="G64:H68" si="7">E64/C64*100</f>
        <v>98.673999999999992</v>
      </c>
      <c r="H64" s="18">
        <f t="shared" si="7"/>
        <v>98.673999999999992</v>
      </c>
    </row>
    <row r="65" spans="1:8" ht="15.75" x14ac:dyDescent="0.25">
      <c r="A65" s="15">
        <v>15</v>
      </c>
      <c r="B65" s="10" t="s">
        <v>33</v>
      </c>
      <c r="C65" s="9">
        <f>C66+C67</f>
        <v>44800</v>
      </c>
      <c r="D65" s="9">
        <f>D66+D67</f>
        <v>34300</v>
      </c>
      <c r="E65" s="9">
        <f>E66+E67</f>
        <v>49151</v>
      </c>
      <c r="F65" s="9">
        <f>F66+F67</f>
        <v>38859</v>
      </c>
      <c r="G65" s="8">
        <f t="shared" si="7"/>
        <v>109.71205357142857</v>
      </c>
      <c r="H65" s="8">
        <f t="shared" si="7"/>
        <v>113.29154518950438</v>
      </c>
    </row>
    <row r="66" spans="1:8" ht="15.75" x14ac:dyDescent="0.25">
      <c r="A66" s="15"/>
      <c r="B66" s="19" t="s">
        <v>32</v>
      </c>
      <c r="C66" s="16">
        <f>'[12]MB61-TT342'!D69</f>
        <v>15000</v>
      </c>
      <c r="D66" s="13">
        <v>4500</v>
      </c>
      <c r="E66" s="13">
        <f>'[12]MB61-TT342'!F69</f>
        <v>14703</v>
      </c>
      <c r="F66" s="13">
        <f>'[12]MB61-TT342'!H69</f>
        <v>4411</v>
      </c>
      <c r="G66" s="18">
        <f t="shared" si="7"/>
        <v>98.02</v>
      </c>
      <c r="H66" s="18">
        <f t="shared" si="7"/>
        <v>98.022222222222226</v>
      </c>
    </row>
    <row r="67" spans="1:8" ht="15.75" x14ac:dyDescent="0.25">
      <c r="A67" s="15"/>
      <c r="B67" s="19" t="s">
        <v>31</v>
      </c>
      <c r="C67" s="16">
        <f>'[12]MB61-TT342'!D70</f>
        <v>29800</v>
      </c>
      <c r="D67" s="13">
        <v>29800</v>
      </c>
      <c r="E67" s="13">
        <f>'[12]MB61-TT342'!F70</f>
        <v>34448</v>
      </c>
      <c r="F67" s="13">
        <f>'[12]MB61-TT342'!H70</f>
        <v>34448</v>
      </c>
      <c r="G67" s="18">
        <f t="shared" si="7"/>
        <v>115.59731543624162</v>
      </c>
      <c r="H67" s="18">
        <f t="shared" si="7"/>
        <v>115.59731543624162</v>
      </c>
    </row>
    <row r="68" spans="1:8" ht="15.75" x14ac:dyDescent="0.25">
      <c r="A68" s="15">
        <v>16</v>
      </c>
      <c r="B68" s="10" t="s">
        <v>30</v>
      </c>
      <c r="C68" s="9">
        <f>C69+C70+C71+C72</f>
        <v>378000</v>
      </c>
      <c r="D68" s="9">
        <f>D69+D70+D71+D72</f>
        <v>269905</v>
      </c>
      <c r="E68" s="9">
        <f>E69+E70+E71+E72</f>
        <v>425371</v>
      </c>
      <c r="F68" s="9">
        <f>F69+F70+F71+F72</f>
        <v>322717</v>
      </c>
      <c r="G68" s="8">
        <f t="shared" si="7"/>
        <v>112.53201058201059</v>
      </c>
      <c r="H68" s="8">
        <f t="shared" si="7"/>
        <v>119.56688464459717</v>
      </c>
    </row>
    <row r="69" spans="1:8" ht="15.75" x14ac:dyDescent="0.25">
      <c r="A69" s="15"/>
      <c r="B69" s="19" t="s">
        <v>29</v>
      </c>
      <c r="C69" s="16">
        <f>'[12]MB61-TT342'!D72</f>
        <v>108095</v>
      </c>
      <c r="D69" s="13"/>
      <c r="E69" s="13">
        <f>'[12]MB61-TT342'!F72</f>
        <v>102654</v>
      </c>
      <c r="F69" s="13"/>
      <c r="G69" s="18">
        <f t="shared" ref="G69:G75" si="8">E69/C69*100</f>
        <v>94.966464683842915</v>
      </c>
      <c r="H69" s="18"/>
    </row>
    <row r="70" spans="1:8" ht="15.75" x14ac:dyDescent="0.25">
      <c r="A70" s="15"/>
      <c r="B70" s="19" t="s">
        <v>28</v>
      </c>
      <c r="C70" s="16">
        <f>'[12]MB61-TT342'!D73</f>
        <v>168885</v>
      </c>
      <c r="D70" s="13">
        <f>C70</f>
        <v>168885</v>
      </c>
      <c r="E70" s="13">
        <f>'[12]MB61-TT342'!F73</f>
        <v>181453</v>
      </c>
      <c r="F70" s="13">
        <f>E70</f>
        <v>181453</v>
      </c>
      <c r="G70" s="18">
        <f t="shared" si="8"/>
        <v>107.44175030346092</v>
      </c>
      <c r="H70" s="18">
        <f>F70/D70*100</f>
        <v>107.44175030346092</v>
      </c>
    </row>
    <row r="71" spans="1:8" ht="15.75" x14ac:dyDescent="0.25">
      <c r="A71" s="15"/>
      <c r="B71" s="19" t="s">
        <v>27</v>
      </c>
      <c r="C71" s="16">
        <f>'[12]MB61-TT342'!D74</f>
        <v>86020</v>
      </c>
      <c r="D71" s="13">
        <f>C71</f>
        <v>86020</v>
      </c>
      <c r="E71" s="13">
        <f>'[12]MB61-TT342'!F74</f>
        <v>121327</v>
      </c>
      <c r="F71" s="13">
        <f>E71</f>
        <v>121327</v>
      </c>
      <c r="G71" s="18">
        <f t="shared" si="8"/>
        <v>141.04510578935131</v>
      </c>
      <c r="H71" s="18">
        <f>F71/D71*100</f>
        <v>141.04510578935131</v>
      </c>
    </row>
    <row r="72" spans="1:8" ht="15.75" x14ac:dyDescent="0.25">
      <c r="A72" s="15"/>
      <c r="B72" s="19" t="s">
        <v>26</v>
      </c>
      <c r="C72" s="16">
        <f>'[12]MB61-TT342'!D75</f>
        <v>15000</v>
      </c>
      <c r="D72" s="13">
        <f>C72</f>
        <v>15000</v>
      </c>
      <c r="E72" s="13">
        <f>'[12]MB61-TT342'!F75</f>
        <v>19937</v>
      </c>
      <c r="F72" s="13">
        <f>'[12]MB61-TT342'!J75</f>
        <v>19937</v>
      </c>
      <c r="G72" s="18">
        <f t="shared" si="8"/>
        <v>132.91333333333333</v>
      </c>
      <c r="H72" s="18">
        <f>F72/D72*100</f>
        <v>132.91333333333333</v>
      </c>
    </row>
    <row r="73" spans="1:8" ht="31.5" x14ac:dyDescent="0.25">
      <c r="A73" s="15">
        <v>17</v>
      </c>
      <c r="B73" s="10" t="s">
        <v>25</v>
      </c>
      <c r="C73" s="17">
        <f>'[12]MB61-TT342'!D76</f>
        <v>16000</v>
      </c>
      <c r="D73" s="17">
        <f>C73</f>
        <v>16000</v>
      </c>
      <c r="E73" s="9">
        <f>'[12]MB61-TT342'!F76</f>
        <v>26716</v>
      </c>
      <c r="F73" s="9">
        <f>E73</f>
        <v>26716</v>
      </c>
      <c r="G73" s="8">
        <f t="shared" si="8"/>
        <v>166.97499999999999</v>
      </c>
      <c r="H73" s="8">
        <f>F73/D73*100</f>
        <v>166.97499999999999</v>
      </c>
    </row>
    <row r="74" spans="1:8" s="2" customFormat="1" ht="15.75" x14ac:dyDescent="0.2">
      <c r="A74" s="11">
        <v>18</v>
      </c>
      <c r="B74" s="10" t="s">
        <v>24</v>
      </c>
      <c r="C74" s="17">
        <f>'[12]MB61-TT342'!D77</f>
        <v>140000</v>
      </c>
      <c r="D74" s="9">
        <f>C74</f>
        <v>140000</v>
      </c>
      <c r="E74" s="9">
        <f>'[12]MB61-TT342'!F77</f>
        <v>418978</v>
      </c>
      <c r="F74" s="9">
        <f>E74</f>
        <v>418978</v>
      </c>
      <c r="G74" s="8">
        <f t="shared" si="8"/>
        <v>299.27000000000004</v>
      </c>
      <c r="H74" s="8">
        <f>F74/D74*100</f>
        <v>299.27000000000004</v>
      </c>
    </row>
    <row r="75" spans="1:8" ht="15.75" x14ac:dyDescent="0.25">
      <c r="A75" s="11" t="s">
        <v>23</v>
      </c>
      <c r="B75" s="10" t="s">
        <v>22</v>
      </c>
      <c r="C75" s="9">
        <f>SUM(C76:C83)</f>
        <v>1130000</v>
      </c>
      <c r="D75" s="9">
        <f>SUM(D76:D83)</f>
        <v>0</v>
      </c>
      <c r="E75" s="9">
        <f>SUM(E76:E83)</f>
        <v>3365486</v>
      </c>
      <c r="F75" s="9">
        <f>SUM(F76:F83)</f>
        <v>0</v>
      </c>
      <c r="G75" s="8">
        <f t="shared" si="8"/>
        <v>297.83061946902654</v>
      </c>
      <c r="H75" s="8"/>
    </row>
    <row r="76" spans="1:8" ht="15.75" x14ac:dyDescent="0.25">
      <c r="A76" s="15">
        <v>1</v>
      </c>
      <c r="B76" s="14" t="s">
        <v>21</v>
      </c>
      <c r="C76" s="16">
        <f>'[12]MB61-TT342'!D79</f>
        <v>28000</v>
      </c>
      <c r="D76" s="13"/>
      <c r="E76" s="13">
        <f>'[12]MB61-TT342'!F79</f>
        <v>68525</v>
      </c>
      <c r="F76" s="13"/>
      <c r="G76" s="8"/>
      <c r="H76" s="12"/>
    </row>
    <row r="77" spans="1:8" ht="15.75" x14ac:dyDescent="0.25">
      <c r="A77" s="15">
        <v>2</v>
      </c>
      <c r="B77" s="14" t="s">
        <v>20</v>
      </c>
      <c r="C77" s="16">
        <f>'[12]MB61-TT342'!D80</f>
        <v>331810</v>
      </c>
      <c r="D77" s="13"/>
      <c r="E77" s="13">
        <f>'[12]MB61-TT342'!F80</f>
        <v>783472</v>
      </c>
      <c r="F77" s="13"/>
      <c r="G77" s="8"/>
      <c r="H77" s="12"/>
    </row>
    <row r="78" spans="1:8" ht="15.75" x14ac:dyDescent="0.25">
      <c r="A78" s="15">
        <v>3</v>
      </c>
      <c r="B78" s="14" t="s">
        <v>19</v>
      </c>
      <c r="C78" s="16">
        <f>'[12]MB61-TT342'!D81</f>
        <v>132520</v>
      </c>
      <c r="D78" s="13"/>
      <c r="E78" s="13">
        <f>'[12]MB61-TT342'!F81</f>
        <v>638057</v>
      </c>
      <c r="F78" s="13"/>
      <c r="G78" s="8"/>
      <c r="H78" s="12"/>
    </row>
    <row r="79" spans="1:8" ht="31.5" x14ac:dyDescent="0.25">
      <c r="A79" s="15">
        <v>4</v>
      </c>
      <c r="B79" s="14" t="s">
        <v>18</v>
      </c>
      <c r="C79" s="16">
        <f>'[12]MB61-TT342'!D82</f>
        <v>618040</v>
      </c>
      <c r="D79" s="13"/>
      <c r="E79" s="13">
        <f>'[12]MB61-TT342'!F82</f>
        <v>1749975</v>
      </c>
      <c r="F79" s="13"/>
      <c r="G79" s="8"/>
      <c r="H79" s="12"/>
    </row>
    <row r="80" spans="1:8" ht="34.5" customHeight="1" x14ac:dyDescent="0.25">
      <c r="A80" s="15">
        <v>5</v>
      </c>
      <c r="B80" s="14" t="s">
        <v>17</v>
      </c>
      <c r="C80" s="16">
        <f>'[12]MB61-TT342'!D83</f>
        <v>18930</v>
      </c>
      <c r="D80" s="13"/>
      <c r="E80" s="13">
        <f>'[12]MB61-TT342'!F83</f>
        <v>124447</v>
      </c>
      <c r="F80" s="13"/>
      <c r="G80" s="8"/>
      <c r="H80" s="12"/>
    </row>
    <row r="81" spans="1:8" ht="15.75" x14ac:dyDescent="0.25">
      <c r="A81" s="15">
        <v>6</v>
      </c>
      <c r="B81" s="14" t="s">
        <v>16</v>
      </c>
      <c r="C81" s="16"/>
      <c r="D81" s="13"/>
      <c r="E81" s="13">
        <f>'[12]MB61-TT342'!F84</f>
        <v>0</v>
      </c>
      <c r="F81" s="13"/>
      <c r="G81" s="8"/>
      <c r="H81" s="12"/>
    </row>
    <row r="82" spans="1:8" ht="15.75" x14ac:dyDescent="0.25">
      <c r="A82" s="15">
        <v>7</v>
      </c>
      <c r="B82" s="14" t="s">
        <v>15</v>
      </c>
      <c r="C82" s="16"/>
      <c r="D82" s="13"/>
      <c r="E82" s="13">
        <f>'[12]MB61-TT342'!F85</f>
        <v>0</v>
      </c>
      <c r="F82" s="13"/>
      <c r="G82" s="8"/>
      <c r="H82" s="12"/>
    </row>
    <row r="83" spans="1:8" ht="15.75" x14ac:dyDescent="0.25">
      <c r="A83" s="15">
        <v>6</v>
      </c>
      <c r="B83" s="14" t="s">
        <v>14</v>
      </c>
      <c r="C83" s="13">
        <f>'[12]MB61-TT342'!D86</f>
        <v>700</v>
      </c>
      <c r="D83" s="13"/>
      <c r="E83" s="13">
        <f>'[12]MB61-TT342'!F86</f>
        <v>1010</v>
      </c>
      <c r="F83" s="13"/>
      <c r="G83" s="8"/>
      <c r="H83" s="12"/>
    </row>
    <row r="84" spans="1:8" s="2" customFormat="1" ht="15.75" x14ac:dyDescent="0.2">
      <c r="A84" s="11" t="s">
        <v>13</v>
      </c>
      <c r="B84" s="10" t="s">
        <v>12</v>
      </c>
      <c r="C84" s="9"/>
      <c r="D84" s="9"/>
      <c r="E84" s="9">
        <f>'[12]MB61-TT342'!F87</f>
        <v>1093</v>
      </c>
      <c r="F84" s="9">
        <f>E84</f>
        <v>1093</v>
      </c>
      <c r="G84" s="8"/>
      <c r="H84" s="7"/>
    </row>
    <row r="85" spans="1:8" s="2" customFormat="1" ht="15.75" x14ac:dyDescent="0.2">
      <c r="A85" s="11" t="s">
        <v>11</v>
      </c>
      <c r="B85" s="10" t="s">
        <v>10</v>
      </c>
      <c r="C85" s="9"/>
      <c r="D85" s="9"/>
      <c r="E85" s="9">
        <f>'[12]MB61-TT342'!F88</f>
        <v>7850.35088</v>
      </c>
      <c r="F85" s="9">
        <f>E85</f>
        <v>7850.35088</v>
      </c>
      <c r="G85" s="8"/>
      <c r="H85" s="7"/>
    </row>
    <row r="86" spans="1:8" s="2" customFormat="1" ht="15.75" x14ac:dyDescent="0.2">
      <c r="A86" s="11" t="s">
        <v>9</v>
      </c>
      <c r="B86" s="10" t="s">
        <v>8</v>
      </c>
      <c r="C86" s="9"/>
      <c r="D86" s="9"/>
      <c r="E86" s="9">
        <f>'[12]MB61-TT342'!F91</f>
        <v>26783</v>
      </c>
      <c r="F86" s="9">
        <f>E86</f>
        <v>26783</v>
      </c>
      <c r="G86" s="8"/>
      <c r="H86" s="7"/>
    </row>
    <row r="87" spans="1:8" s="2" customFormat="1" ht="15.75" x14ac:dyDescent="0.2">
      <c r="A87" s="11" t="s">
        <v>7</v>
      </c>
      <c r="B87" s="10" t="s">
        <v>6</v>
      </c>
      <c r="C87" s="9"/>
      <c r="D87" s="9"/>
      <c r="E87" s="9"/>
      <c r="F87" s="9"/>
      <c r="G87" s="8"/>
      <c r="H87" s="7"/>
    </row>
    <row r="88" spans="1:8" s="2" customFormat="1" ht="15.75" x14ac:dyDescent="0.2">
      <c r="A88" s="11" t="s">
        <v>5</v>
      </c>
      <c r="B88" s="10" t="s">
        <v>4</v>
      </c>
      <c r="C88" s="9"/>
      <c r="D88" s="9"/>
      <c r="E88" s="9">
        <f>'[12]MB61-TT342'!F98</f>
        <v>6062402.7930740006</v>
      </c>
      <c r="F88" s="9">
        <f>'[12]MB61-TT342'!H98+'[12]MB61-TT342'!I98+'[12]MB61-TT342'!J98</f>
        <v>6033969.7930740006</v>
      </c>
      <c r="G88" s="8"/>
      <c r="H88" s="7"/>
    </row>
    <row r="89" spans="1:8" s="2" customFormat="1" ht="15.75" x14ac:dyDescent="0.2">
      <c r="A89" s="11" t="s">
        <v>3</v>
      </c>
      <c r="B89" s="10" t="s">
        <v>2</v>
      </c>
      <c r="C89" s="9"/>
      <c r="D89" s="9"/>
      <c r="E89" s="9">
        <f>'[12]MB61-TT342'!F106</f>
        <v>2231837</v>
      </c>
      <c r="F89" s="9">
        <f>E89</f>
        <v>2231837</v>
      </c>
      <c r="G89" s="8"/>
      <c r="H89" s="7"/>
    </row>
    <row r="90" spans="1:8" s="2" customFormat="1" ht="31.5" x14ac:dyDescent="0.2">
      <c r="A90" s="6" t="s">
        <v>1</v>
      </c>
      <c r="B90" s="5" t="s">
        <v>0</v>
      </c>
      <c r="C90" s="4"/>
      <c r="D90" s="4"/>
      <c r="E90" s="4">
        <f>'[12]MB61-TT342'!F105</f>
        <v>4766549</v>
      </c>
      <c r="F90" s="4">
        <f>E90</f>
        <v>4766549</v>
      </c>
      <c r="G90" s="3"/>
      <c r="H90" s="3"/>
    </row>
  </sheetData>
  <mergeCells count="9">
    <mergeCell ref="F1:H1"/>
    <mergeCell ref="A3:H3"/>
    <mergeCell ref="G6:H6"/>
    <mergeCell ref="A7:A8"/>
    <mergeCell ref="B7:B8"/>
    <mergeCell ref="C7:D7"/>
    <mergeCell ref="E7:F7"/>
    <mergeCell ref="G7:H7"/>
    <mergeCell ref="A4:H4"/>
  </mergeCells>
  <printOptions horizontalCentered="1"/>
  <pageMargins left="0.2" right="0.27559055118110237" top="0.31496062992125984" bottom="0.31496062992125984" header="0.19685039370078741" footer="0.19685039370078741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63</vt:lpstr>
      <vt:lpstr>'63'!Print_Titles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dvknhat</dc:creator>
  <cp:lastModifiedBy>dvknhat</cp:lastModifiedBy>
  <cp:lastPrinted>2020-12-29T00:44:16Z</cp:lastPrinted>
  <dcterms:created xsi:type="dcterms:W3CDTF">2020-12-28T10:47:57Z</dcterms:created>
  <dcterms:modified xsi:type="dcterms:W3CDTF">2020-12-29T00:44:20Z</dcterms:modified>
</cp:coreProperties>
</file>