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dvknhat.STCKHH\Desktop\CV 2018\Cong khai Du toan - Quyet toan\Quyet toan 2019\"/>
    </mc:Choice>
  </mc:AlternateContent>
  <xr:revisionPtr revIDLastSave="0" documentId="13_ncr:1_{A1BA9196-62E8-4DB0-96C7-A83239466002}" xr6:coauthVersionLast="45" xr6:coauthVersionMax="45" xr10:uidLastSave="{00000000-0000-0000-0000-000000000000}"/>
  <bookViews>
    <workbookView xWindow="-120" yWindow="-120" windowWidth="20730" windowHeight="11160" xr2:uid="{8BE061C4-C01B-433A-BC4A-18E851BB367B}"/>
  </bookViews>
  <sheets>
    <sheet name="66"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_bso54" hidden="1">{"'Sheet1'!$L$16"}</definedName>
    <definedName name="___bso58" hidden="1">{"'Sheet1'!$L$16"}</definedName>
    <definedName name="_1">#REF!</definedName>
    <definedName name="_2">#REF!</definedName>
    <definedName name="_A65700">'[1]MTO REV.2(ARMOR)'!#REF!</definedName>
    <definedName name="_A65800">'[1]MTO REV.2(ARMOR)'!#REF!</definedName>
    <definedName name="_A66000">'[1]MTO REV.2(ARMOR)'!#REF!</definedName>
    <definedName name="_A67000">'[1]MTO REV.2(ARMOR)'!#REF!</definedName>
    <definedName name="_A68000">'[1]MTO REV.2(ARMOR)'!#REF!</definedName>
    <definedName name="_A70000">'[1]MTO REV.2(ARMOR)'!#REF!</definedName>
    <definedName name="_A75000">'[1]MTO REV.2(ARMOR)'!#REF!</definedName>
    <definedName name="_A85000">'[1]MTO REV.2(ARMOR)'!#REF!</definedName>
    <definedName name="_bso54" hidden="1">{"'Sheet1'!$L$16"}</definedName>
    <definedName name="_bso58" hidden="1">{"'Sheet1'!$L$16"}</definedName>
    <definedName name="_CON1">#REF!</definedName>
    <definedName name="_CON2">#REF!</definedName>
    <definedName name="_Fill" hidden="1">#REF!</definedName>
    <definedName name="_NET2">#REF!</definedName>
    <definedName name="_Order1" hidden="1">255</definedName>
    <definedName name="_Order2" hidden="1">255</definedName>
    <definedName name="_Sort" hidden="1">#REF!</definedName>
    <definedName name="A">#REF!</definedName>
    <definedName name="aa">#REF!</definedName>
    <definedName name="AAA">'[2]MTL$-INTER'!#REF!</definedName>
    <definedName name="ADP">#REF!</definedName>
    <definedName name="AKHAC">#REF!</definedName>
    <definedName name="ALTINH">#REF!</definedName>
    <definedName name="ANN">#REF!</definedName>
    <definedName name="ANQD">#REF!</definedName>
    <definedName name="ANQQH">'[3]Dt 2001'!#REF!</definedName>
    <definedName name="ANSNN">'[3]Dt 2001'!#REF!</definedName>
    <definedName name="ANSNNxnk">'[3]Dt 2001'!#REF!</definedName>
    <definedName name="Anguon">'[3]Dt 2001'!#REF!</definedName>
    <definedName name="APC">'[3]Dt 2001'!#REF!</definedName>
    <definedName name="APCKH">'[4]Dt 2001'!#REF!</definedName>
    <definedName name="ATW">#REF!</definedName>
    <definedName name="BOQ">#REF!</definedName>
    <definedName name="BVCISUMMARY">#REF!</definedName>
    <definedName name="CABLE2">'[5]MTO REV.0'!$A$1:$Q$570</definedName>
    <definedName name="Can_doi">#REF!</definedName>
    <definedName name="COMMON">#REF!</definedName>
    <definedName name="CON_EQP_COS">#REF!</definedName>
    <definedName name="COVER">#REF!</definedName>
    <definedName name="CRITINST">#REF!</definedName>
    <definedName name="CRITPURC">#REF!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_xlnm.Database">#REF!</definedName>
    <definedName name="DataFilter">[6]!DataFilter</definedName>
    <definedName name="DataSort">[6]!DataSort</definedName>
    <definedName name="DNNN">#REF!</definedName>
    <definedName name="DSUMDATA">#REF!</definedName>
    <definedName name="DTthuquyI.2009" hidden="1">{"'Sheet1'!$L$16"}</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_xlnm.Extract">#REF!</definedName>
    <definedName name="GoBack">[6]Sheet1!GoBack</definedName>
    <definedName name="GPT_GROUNDING_PT">'[7]NEW-PANEL'!#REF!</definedName>
    <definedName name="h" hidden="1">{"'Sheet1'!$L$16"}</definedName>
    <definedName name="HOME_MANP">#REF!</definedName>
    <definedName name="HOMEOFFICE_COST">#REF!</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"C:\2689\Q\??\00q3961????PTA3??\MyHTML.htm"</definedName>
    <definedName name="HTML_Title" hidden="1">"00Q3961-SUM"</definedName>
    <definedName name="huy" hidden="1">{"'Sheet1'!$L$16"}</definedName>
    <definedName name="IDLAB_COST">#REF!</definedName>
    <definedName name="INDMANP">#REF!</definedName>
    <definedName name="KIYB">'[4]Dt 2001'!#REF!</definedName>
    <definedName name="Khac">#REF!</definedName>
    <definedName name="Khong_can_doi">#REF!</definedName>
    <definedName name="l" hidden="1">{"'Sheet1'!$L$16"}</definedName>
    <definedName name="MAJ_CON_EQP">#REF!</definedName>
    <definedName name="MG_A">#REF!</definedName>
    <definedName name="NET">#REF!</definedName>
    <definedName name="NET_1">#REF!</definedName>
    <definedName name="NET_ANA">#REF!</definedName>
    <definedName name="NET_ANA_1">#REF!</definedName>
    <definedName name="NET_ANA_2">#REF!</definedName>
    <definedName name="NQD">#REF!</definedName>
    <definedName name="NQQH">'[3]Dt 2001'!#REF!</definedName>
    <definedName name="NSNN">'[3]Dt 2001'!#REF!</definedName>
    <definedName name="OTHER_PANEL">'[7]NEW-PANEL'!#REF!</definedName>
    <definedName name="PC">'[3]Dt 2001'!#REF!</definedName>
    <definedName name="PCH">'[4]Dt 2001'!#REF!</definedName>
    <definedName name="PDH">'[4]Dt 2001'!#REF!</definedName>
    <definedName name="PJO">'[4]Dt 2001'!#REF!</definedName>
    <definedName name="PL_???___P.B.___REST_P.B._????">'[7]NEW-PANEL'!#REF!</definedName>
    <definedName name="PM">[8]IBASE!$AH$16:$AV$110</definedName>
    <definedName name="_xlnm.Print_Area" localSheetId="0">'66'!$A$1:$AK$142</definedName>
    <definedName name="_xlnm.Print_Area">#REF!</definedName>
    <definedName name="PRINT_AREA_MI">#REF!</definedName>
    <definedName name="_xlnm.Print_Titles">#REF!</definedName>
    <definedName name="PRINT_TITLES_MI">#REF!</definedName>
    <definedName name="PRINTA">#REF!</definedName>
    <definedName name="PRINTB">#REF!</definedName>
    <definedName name="PRINTC">#REF!</definedName>
    <definedName name="PROPOSAL">#REF!</definedName>
    <definedName name="Phan_cap">#REF!</definedName>
    <definedName name="Phi_le_phi">#REF!</definedName>
    <definedName name="SB">[8]IBASE!$AH$7:$AL$14</definedName>
    <definedName name="Sort">'[9]XDCB tang 7%'!#REF!</definedName>
    <definedName name="SORT_AREA">'[10]DI-ESTI'!$A$8:$R$489</definedName>
    <definedName name="SPEC">#REF!</definedName>
    <definedName name="SPECSUMMARY">#REF!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UMMARY">#REF!</definedName>
    <definedName name="TM" hidden="1">{"'Sheet1'!$L$16"}</definedName>
    <definedName name="TW">#REF!</definedName>
    <definedName name="thanhhoa">'[11]Dt 2001'!#REF!</definedName>
    <definedName name="theodoitienSDđất.2009" hidden="1">{"'Sheet1'!$L$16"}</definedName>
    <definedName name="THU">'[4]Dt 2001'!#REF!</definedName>
    <definedName name="TRANSFORMER">'[7]NEW-PANEL'!#REF!</definedName>
    <definedName name="VARIINST">#REF!</definedName>
    <definedName name="VARIPURC">#REF!</definedName>
    <definedName name="W">#REF!</definedName>
    <definedName name="X">#REF!</definedName>
    <definedName name="ZYX">#REF!</definedName>
    <definedName name="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41" i="1" l="1"/>
  <c r="P141" i="1"/>
  <c r="C141" i="1"/>
  <c r="AJ140" i="1"/>
  <c r="P140" i="1"/>
  <c r="C140" i="1"/>
  <c r="AJ139" i="1"/>
  <c r="P139" i="1"/>
  <c r="AA139" i="1" s="1"/>
  <c r="C139" i="1"/>
  <c r="AJ138" i="1"/>
  <c r="P138" i="1"/>
  <c r="C138" i="1"/>
  <c r="AJ137" i="1"/>
  <c r="P137" i="1"/>
  <c r="C137" i="1"/>
  <c r="AJ136" i="1"/>
  <c r="P136" i="1"/>
  <c r="AA136" i="1" s="1"/>
  <c r="C136" i="1"/>
  <c r="AJ135" i="1"/>
  <c r="P135" i="1"/>
  <c r="AA135" i="1" s="1"/>
  <c r="C135" i="1"/>
  <c r="AJ134" i="1"/>
  <c r="P134" i="1"/>
  <c r="C134" i="1"/>
  <c r="AJ133" i="1"/>
  <c r="P133" i="1"/>
  <c r="C133" i="1"/>
  <c r="P132" i="1"/>
  <c r="C132" i="1"/>
  <c r="AJ131" i="1"/>
  <c r="Z131" i="1"/>
  <c r="Y131" i="1"/>
  <c r="X131" i="1"/>
  <c r="W131" i="1"/>
  <c r="V131" i="1"/>
  <c r="U131" i="1"/>
  <c r="T131" i="1"/>
  <c r="S131" i="1"/>
  <c r="R131" i="1"/>
  <c r="P131" i="1" s="1"/>
  <c r="AA131" i="1" s="1"/>
  <c r="Q131" i="1"/>
  <c r="O131" i="1"/>
  <c r="N131" i="1"/>
  <c r="M131" i="1"/>
  <c r="L131" i="1"/>
  <c r="K131" i="1"/>
  <c r="J131" i="1"/>
  <c r="I131" i="1"/>
  <c r="H131" i="1"/>
  <c r="G131" i="1"/>
  <c r="F131" i="1"/>
  <c r="C131" i="1" s="1"/>
  <c r="E131" i="1"/>
  <c r="D131" i="1"/>
  <c r="X130" i="1"/>
  <c r="P130" i="1" s="1"/>
  <c r="C130" i="1"/>
  <c r="P129" i="1"/>
  <c r="AA129" i="1" s="1"/>
  <c r="C129" i="1"/>
  <c r="AE128" i="1"/>
  <c r="P128" i="1"/>
  <c r="AA128" i="1" s="1"/>
  <c r="C128" i="1"/>
  <c r="P127" i="1"/>
  <c r="C127" i="1"/>
  <c r="AD126" i="1"/>
  <c r="P126" i="1"/>
  <c r="C126" i="1"/>
  <c r="U125" i="1"/>
  <c r="P125" i="1" s="1"/>
  <c r="H125" i="1"/>
  <c r="E125" i="1"/>
  <c r="E101" i="1" s="1"/>
  <c r="AC101" i="1" s="1"/>
  <c r="C125" i="1"/>
  <c r="U124" i="1"/>
  <c r="P124" i="1"/>
  <c r="H124" i="1"/>
  <c r="C124" i="1"/>
  <c r="AC123" i="1"/>
  <c r="U123" i="1"/>
  <c r="P123" i="1"/>
  <c r="AA123" i="1" s="1"/>
  <c r="H123" i="1"/>
  <c r="C123" i="1"/>
  <c r="U122" i="1"/>
  <c r="P122" i="1"/>
  <c r="H122" i="1"/>
  <c r="C122" i="1"/>
  <c r="U121" i="1"/>
  <c r="P121" i="1"/>
  <c r="H121" i="1"/>
  <c r="C121" i="1"/>
  <c r="P120" i="1"/>
  <c r="C120" i="1"/>
  <c r="U119" i="1"/>
  <c r="P119" i="1"/>
  <c r="H119" i="1"/>
  <c r="C119" i="1"/>
  <c r="U118" i="1"/>
  <c r="P118" i="1"/>
  <c r="H118" i="1"/>
  <c r="C118" i="1"/>
  <c r="AC117" i="1"/>
  <c r="U117" i="1"/>
  <c r="P117" i="1"/>
  <c r="AA117" i="1" s="1"/>
  <c r="H117" i="1"/>
  <c r="C117" i="1"/>
  <c r="AC116" i="1"/>
  <c r="AB116" i="1"/>
  <c r="U116" i="1"/>
  <c r="Q116" i="1"/>
  <c r="P116" i="1" s="1"/>
  <c r="AA116" i="1" s="1"/>
  <c r="H116" i="1"/>
  <c r="C116" i="1"/>
  <c r="AC115" i="1"/>
  <c r="U115" i="1"/>
  <c r="P115" i="1"/>
  <c r="H115" i="1"/>
  <c r="C115" i="1" s="1"/>
  <c r="AA115" i="1" s="1"/>
  <c r="AC114" i="1"/>
  <c r="U114" i="1"/>
  <c r="P114" i="1"/>
  <c r="AA114" i="1" s="1"/>
  <c r="H114" i="1"/>
  <c r="C114" i="1"/>
  <c r="U113" i="1"/>
  <c r="Q113" i="1"/>
  <c r="P113" i="1" s="1"/>
  <c r="H113" i="1"/>
  <c r="C113" i="1"/>
  <c r="U112" i="1"/>
  <c r="P112" i="1" s="1"/>
  <c r="H112" i="1"/>
  <c r="C112" i="1"/>
  <c r="U111" i="1"/>
  <c r="R111" i="1"/>
  <c r="R101" i="1" s="1"/>
  <c r="H111" i="1"/>
  <c r="C111" i="1"/>
  <c r="AC110" i="1"/>
  <c r="U110" i="1"/>
  <c r="P110" i="1"/>
  <c r="H110" i="1"/>
  <c r="C110" i="1" s="1"/>
  <c r="AA110" i="1" s="1"/>
  <c r="U109" i="1"/>
  <c r="P109" i="1"/>
  <c r="H109" i="1"/>
  <c r="C109" i="1" s="1"/>
  <c r="AC108" i="1"/>
  <c r="U108" i="1"/>
  <c r="P108" i="1"/>
  <c r="AA108" i="1" s="1"/>
  <c r="H108" i="1"/>
  <c r="C108" i="1"/>
  <c r="AC107" i="1"/>
  <c r="U107" i="1"/>
  <c r="P107" i="1"/>
  <c r="H107" i="1"/>
  <c r="H101" i="1" s="1"/>
  <c r="C107" i="1"/>
  <c r="AA107" i="1" s="1"/>
  <c r="AC106" i="1"/>
  <c r="U106" i="1"/>
  <c r="P106" i="1"/>
  <c r="AA106" i="1" s="1"/>
  <c r="H106" i="1"/>
  <c r="C106" i="1"/>
  <c r="AC105" i="1"/>
  <c r="U105" i="1"/>
  <c r="P105" i="1"/>
  <c r="H105" i="1"/>
  <c r="C105" i="1"/>
  <c r="AA105" i="1" s="1"/>
  <c r="AC104" i="1"/>
  <c r="U104" i="1"/>
  <c r="P104" i="1"/>
  <c r="AA104" i="1" s="1"/>
  <c r="H104" i="1"/>
  <c r="C104" i="1"/>
  <c r="AC103" i="1"/>
  <c r="U103" i="1"/>
  <c r="P103" i="1"/>
  <c r="H103" i="1"/>
  <c r="C103" i="1"/>
  <c r="AA103" i="1" s="1"/>
  <c r="U102" i="1"/>
  <c r="U101" i="1" s="1"/>
  <c r="P102" i="1"/>
  <c r="AA102" i="1" s="1"/>
  <c r="H102" i="1"/>
  <c r="E102" i="1"/>
  <c r="AC102" i="1" s="1"/>
  <c r="C102" i="1"/>
  <c r="Z101" i="1"/>
  <c r="Y101" i="1"/>
  <c r="X101" i="1"/>
  <c r="X33" i="1" s="1"/>
  <c r="W101" i="1"/>
  <c r="V101" i="1"/>
  <c r="T101" i="1"/>
  <c r="S101" i="1"/>
  <c r="O101" i="1"/>
  <c r="N101" i="1"/>
  <c r="M101" i="1"/>
  <c r="L101" i="1"/>
  <c r="K101" i="1"/>
  <c r="J101" i="1"/>
  <c r="I101" i="1"/>
  <c r="G101" i="1"/>
  <c r="F101" i="1"/>
  <c r="D101" i="1"/>
  <c r="AC100" i="1"/>
  <c r="U100" i="1"/>
  <c r="P100" i="1" s="1"/>
  <c r="R100" i="1"/>
  <c r="H100" i="1"/>
  <c r="C100" i="1"/>
  <c r="C97" i="1" s="1"/>
  <c r="AC99" i="1"/>
  <c r="U99" i="1"/>
  <c r="U97" i="1" s="1"/>
  <c r="P99" i="1"/>
  <c r="AA99" i="1" s="1"/>
  <c r="H99" i="1"/>
  <c r="C99" i="1"/>
  <c r="AC98" i="1"/>
  <c r="U98" i="1"/>
  <c r="P98" i="1"/>
  <c r="H98" i="1"/>
  <c r="C98" i="1"/>
  <c r="AA98" i="1" s="1"/>
  <c r="Z97" i="1"/>
  <c r="Y97" i="1"/>
  <c r="X97" i="1"/>
  <c r="W97" i="1"/>
  <c r="V97" i="1"/>
  <c r="T97" i="1"/>
  <c r="S97" i="1"/>
  <c r="R97" i="1"/>
  <c r="AC97" i="1" s="1"/>
  <c r="Q97" i="1"/>
  <c r="E97" i="1"/>
  <c r="U96" i="1"/>
  <c r="P96" i="1"/>
  <c r="H96" i="1"/>
  <c r="C96" i="1"/>
  <c r="AC95" i="1"/>
  <c r="U95" i="1"/>
  <c r="P95" i="1"/>
  <c r="AA95" i="1" s="1"/>
  <c r="H95" i="1"/>
  <c r="C95" i="1"/>
  <c r="AC94" i="1"/>
  <c r="U94" i="1"/>
  <c r="P94" i="1"/>
  <c r="H94" i="1"/>
  <c r="C94" i="1"/>
  <c r="AA94" i="1" s="1"/>
  <c r="AC93" i="1"/>
  <c r="U93" i="1"/>
  <c r="P93" i="1" s="1"/>
  <c r="AA93" i="1" s="1"/>
  <c r="H93" i="1"/>
  <c r="C93" i="1"/>
  <c r="AC92" i="1"/>
  <c r="U92" i="1"/>
  <c r="P92" i="1"/>
  <c r="H92" i="1"/>
  <c r="C92" i="1" s="1"/>
  <c r="AA92" i="1" s="1"/>
  <c r="AC91" i="1"/>
  <c r="U91" i="1"/>
  <c r="P91" i="1"/>
  <c r="AA91" i="1" s="1"/>
  <c r="H91" i="1"/>
  <c r="C91" i="1"/>
  <c r="AC90" i="1"/>
  <c r="U90" i="1"/>
  <c r="P90" i="1"/>
  <c r="H90" i="1"/>
  <c r="C90" i="1"/>
  <c r="AA90" i="1" s="1"/>
  <c r="AC89" i="1"/>
  <c r="U89" i="1"/>
  <c r="P89" i="1"/>
  <c r="AA89" i="1" s="1"/>
  <c r="H89" i="1"/>
  <c r="C89" i="1"/>
  <c r="AC88" i="1"/>
  <c r="U88" i="1"/>
  <c r="P88" i="1"/>
  <c r="H88" i="1"/>
  <c r="C88" i="1"/>
  <c r="AA88" i="1" s="1"/>
  <c r="AC87" i="1"/>
  <c r="U87" i="1"/>
  <c r="P87" i="1"/>
  <c r="AA87" i="1" s="1"/>
  <c r="H87" i="1"/>
  <c r="C87" i="1"/>
  <c r="AC86" i="1"/>
  <c r="U86" i="1"/>
  <c r="P86" i="1"/>
  <c r="H86" i="1"/>
  <c r="C86" i="1"/>
  <c r="AA86" i="1" s="1"/>
  <c r="AC85" i="1"/>
  <c r="U85" i="1"/>
  <c r="P85" i="1" s="1"/>
  <c r="AA85" i="1" s="1"/>
  <c r="H85" i="1"/>
  <c r="C85" i="1"/>
  <c r="AC84" i="1"/>
  <c r="U84" i="1"/>
  <c r="P84" i="1"/>
  <c r="H84" i="1"/>
  <c r="C84" i="1" s="1"/>
  <c r="AA84" i="1" s="1"/>
  <c r="AC83" i="1"/>
  <c r="U83" i="1"/>
  <c r="P83" i="1"/>
  <c r="AA83" i="1" s="1"/>
  <c r="H83" i="1"/>
  <c r="C83" i="1"/>
  <c r="AC82" i="1"/>
  <c r="U82" i="1"/>
  <c r="P82" i="1"/>
  <c r="H82" i="1"/>
  <c r="C82" i="1"/>
  <c r="AA82" i="1" s="1"/>
  <c r="AC81" i="1"/>
  <c r="U81" i="1"/>
  <c r="P81" i="1"/>
  <c r="AA81" i="1" s="1"/>
  <c r="H81" i="1"/>
  <c r="C81" i="1"/>
  <c r="AC80" i="1"/>
  <c r="U80" i="1"/>
  <c r="P80" i="1"/>
  <c r="H80" i="1"/>
  <c r="C80" i="1"/>
  <c r="AA80" i="1" s="1"/>
  <c r="AC79" i="1"/>
  <c r="U79" i="1"/>
  <c r="P79" i="1"/>
  <c r="AA79" i="1" s="1"/>
  <c r="H79" i="1"/>
  <c r="C79" i="1"/>
  <c r="AC78" i="1"/>
  <c r="U78" i="1"/>
  <c r="P78" i="1"/>
  <c r="H78" i="1"/>
  <c r="C78" i="1"/>
  <c r="AA78" i="1" s="1"/>
  <c r="AC77" i="1"/>
  <c r="U77" i="1"/>
  <c r="P77" i="1" s="1"/>
  <c r="AA77" i="1" s="1"/>
  <c r="H77" i="1"/>
  <c r="C77" i="1"/>
  <c r="P76" i="1"/>
  <c r="C76" i="1"/>
  <c r="Z75" i="1"/>
  <c r="Y75" i="1"/>
  <c r="X75" i="1"/>
  <c r="W75" i="1"/>
  <c r="V75" i="1"/>
  <c r="T75" i="1"/>
  <c r="S75" i="1"/>
  <c r="R75" i="1"/>
  <c r="AC75" i="1" s="1"/>
  <c r="Q75" i="1"/>
  <c r="O75" i="1"/>
  <c r="N75" i="1"/>
  <c r="M75" i="1"/>
  <c r="L75" i="1"/>
  <c r="K75" i="1"/>
  <c r="J75" i="1"/>
  <c r="I75" i="1"/>
  <c r="G75" i="1"/>
  <c r="F75" i="1"/>
  <c r="E75" i="1"/>
  <c r="U74" i="1"/>
  <c r="P74" i="1"/>
  <c r="H74" i="1"/>
  <c r="C74" i="1" s="1"/>
  <c r="AC73" i="1"/>
  <c r="U73" i="1"/>
  <c r="P73" i="1" s="1"/>
  <c r="AA73" i="1" s="1"/>
  <c r="H73" i="1"/>
  <c r="C73" i="1"/>
  <c r="AC72" i="1"/>
  <c r="U72" i="1"/>
  <c r="P72" i="1"/>
  <c r="AA72" i="1" s="1"/>
  <c r="H72" i="1"/>
  <c r="C72" i="1" s="1"/>
  <c r="AC71" i="1"/>
  <c r="U71" i="1"/>
  <c r="P71" i="1" s="1"/>
  <c r="AA71" i="1" s="1"/>
  <c r="H71" i="1"/>
  <c r="C71" i="1"/>
  <c r="AC70" i="1"/>
  <c r="U70" i="1"/>
  <c r="P70" i="1"/>
  <c r="H70" i="1"/>
  <c r="Z69" i="1"/>
  <c r="Y69" i="1"/>
  <c r="X69" i="1"/>
  <c r="W69" i="1"/>
  <c r="V69" i="1"/>
  <c r="T69" i="1"/>
  <c r="S69" i="1"/>
  <c r="R69" i="1"/>
  <c r="AC69" i="1" s="1"/>
  <c r="Q69" i="1"/>
  <c r="O69" i="1"/>
  <c r="N69" i="1"/>
  <c r="M69" i="1"/>
  <c r="L69" i="1"/>
  <c r="K69" i="1"/>
  <c r="J69" i="1"/>
  <c r="I69" i="1"/>
  <c r="G69" i="1"/>
  <c r="G33" i="1" s="1"/>
  <c r="F69" i="1"/>
  <c r="E69" i="1"/>
  <c r="D69" i="1"/>
  <c r="AC68" i="1"/>
  <c r="U68" i="1"/>
  <c r="P68" i="1"/>
  <c r="H68" i="1"/>
  <c r="C68" i="1" s="1"/>
  <c r="AC67" i="1"/>
  <c r="U67" i="1"/>
  <c r="P67" i="1" s="1"/>
  <c r="AA67" i="1" s="1"/>
  <c r="H67" i="1"/>
  <c r="C67" i="1"/>
  <c r="AC66" i="1"/>
  <c r="U66" i="1"/>
  <c r="P66" i="1"/>
  <c r="AA66" i="1" s="1"/>
  <c r="H66" i="1"/>
  <c r="C66" i="1" s="1"/>
  <c r="AC65" i="1"/>
  <c r="U65" i="1"/>
  <c r="P65" i="1" s="1"/>
  <c r="AA65" i="1" s="1"/>
  <c r="H65" i="1"/>
  <c r="C65" i="1"/>
  <c r="AC64" i="1"/>
  <c r="U64" i="1"/>
  <c r="P64" i="1"/>
  <c r="H64" i="1"/>
  <c r="C64" i="1" s="1"/>
  <c r="AC63" i="1"/>
  <c r="AA63" i="1"/>
  <c r="U63" i="1"/>
  <c r="P63" i="1" s="1"/>
  <c r="H63" i="1"/>
  <c r="C63" i="1"/>
  <c r="U62" i="1"/>
  <c r="P62" i="1" s="1"/>
  <c r="H62" i="1"/>
  <c r="C62" i="1"/>
  <c r="AC61" i="1"/>
  <c r="U61" i="1"/>
  <c r="P61" i="1"/>
  <c r="H61" i="1"/>
  <c r="C61" i="1" s="1"/>
  <c r="AC60" i="1"/>
  <c r="AA60" i="1"/>
  <c r="U60" i="1"/>
  <c r="P60" i="1" s="1"/>
  <c r="H60" i="1"/>
  <c r="C60" i="1"/>
  <c r="AC59" i="1"/>
  <c r="U59" i="1"/>
  <c r="P59" i="1"/>
  <c r="H59" i="1"/>
  <c r="C59" i="1" s="1"/>
  <c r="AC58" i="1"/>
  <c r="U58" i="1"/>
  <c r="P58" i="1" s="1"/>
  <c r="AA58" i="1" s="1"/>
  <c r="H58" i="1"/>
  <c r="C58" i="1"/>
  <c r="AC57" i="1"/>
  <c r="U57" i="1"/>
  <c r="P57" i="1"/>
  <c r="H57" i="1"/>
  <c r="C57" i="1" s="1"/>
  <c r="AC56" i="1"/>
  <c r="U56" i="1"/>
  <c r="P56" i="1" s="1"/>
  <c r="AA56" i="1" s="1"/>
  <c r="H56" i="1"/>
  <c r="C56" i="1"/>
  <c r="U55" i="1"/>
  <c r="R55" i="1"/>
  <c r="P55" i="1" s="1"/>
  <c r="AA55" i="1" s="1"/>
  <c r="H55" i="1"/>
  <c r="C55" i="1"/>
  <c r="U54" i="1"/>
  <c r="P54" i="1" s="1"/>
  <c r="H54" i="1"/>
  <c r="C54" i="1"/>
  <c r="AC53" i="1"/>
  <c r="U53" i="1"/>
  <c r="R53" i="1"/>
  <c r="P53" i="1"/>
  <c r="AA53" i="1" s="1"/>
  <c r="H53" i="1"/>
  <c r="C53" i="1" s="1"/>
  <c r="AC52" i="1"/>
  <c r="U52" i="1"/>
  <c r="P52" i="1" s="1"/>
  <c r="AA52" i="1" s="1"/>
  <c r="H52" i="1"/>
  <c r="C52" i="1"/>
  <c r="U51" i="1"/>
  <c r="P51" i="1" s="1"/>
  <c r="H51" i="1"/>
  <c r="C51" i="1"/>
  <c r="U50" i="1"/>
  <c r="R50" i="1"/>
  <c r="P50" i="1" s="1"/>
  <c r="AA50" i="1" s="1"/>
  <c r="H50" i="1"/>
  <c r="C50" i="1"/>
  <c r="AC49" i="1"/>
  <c r="U49" i="1"/>
  <c r="P49" i="1"/>
  <c r="H49" i="1"/>
  <c r="C49" i="1" s="1"/>
  <c r="AA49" i="1" s="1"/>
  <c r="AC48" i="1"/>
  <c r="U48" i="1"/>
  <c r="P48" i="1"/>
  <c r="AA48" i="1" s="1"/>
  <c r="H48" i="1"/>
  <c r="C48" i="1"/>
  <c r="AC47" i="1"/>
  <c r="U47" i="1"/>
  <c r="P47" i="1"/>
  <c r="H47" i="1"/>
  <c r="C47" i="1"/>
  <c r="AA47" i="1" s="1"/>
  <c r="AC46" i="1"/>
  <c r="U46" i="1"/>
  <c r="P46" i="1"/>
  <c r="AA46" i="1" s="1"/>
  <c r="H46" i="1"/>
  <c r="C46" i="1"/>
  <c r="AC45" i="1"/>
  <c r="U45" i="1"/>
  <c r="P45" i="1"/>
  <c r="H45" i="1"/>
  <c r="C45" i="1"/>
  <c r="AA45" i="1" s="1"/>
  <c r="AC44" i="1"/>
  <c r="U44" i="1"/>
  <c r="P44" i="1"/>
  <c r="AA44" i="1" s="1"/>
  <c r="H44" i="1"/>
  <c r="C44" i="1"/>
  <c r="AC43" i="1"/>
  <c r="U43" i="1"/>
  <c r="P43" i="1"/>
  <c r="H43" i="1"/>
  <c r="C43" i="1"/>
  <c r="AA43" i="1" s="1"/>
  <c r="AC42" i="1"/>
  <c r="U42" i="1"/>
  <c r="P42" i="1"/>
  <c r="AA42" i="1" s="1"/>
  <c r="H42" i="1"/>
  <c r="C42" i="1"/>
  <c r="AC41" i="1"/>
  <c r="U41" i="1"/>
  <c r="P41" i="1"/>
  <c r="H41" i="1"/>
  <c r="C41" i="1"/>
  <c r="AA41" i="1" s="1"/>
  <c r="U40" i="1"/>
  <c r="R40" i="1"/>
  <c r="H40" i="1"/>
  <c r="C40" i="1" s="1"/>
  <c r="AC39" i="1"/>
  <c r="U39" i="1"/>
  <c r="P39" i="1"/>
  <c r="AA39" i="1" s="1"/>
  <c r="H39" i="1"/>
  <c r="C39" i="1" s="1"/>
  <c r="U38" i="1"/>
  <c r="P38" i="1"/>
  <c r="H38" i="1"/>
  <c r="C38" i="1" s="1"/>
  <c r="AC37" i="1"/>
  <c r="U37" i="1"/>
  <c r="P37" i="1" s="1"/>
  <c r="H37" i="1"/>
  <c r="AC36" i="1"/>
  <c r="U36" i="1"/>
  <c r="P36" i="1"/>
  <c r="AA36" i="1" s="1"/>
  <c r="H36" i="1"/>
  <c r="C36" i="1" s="1"/>
  <c r="AC35" i="1"/>
  <c r="U35" i="1"/>
  <c r="P35" i="1" s="1"/>
  <c r="AA35" i="1" s="1"/>
  <c r="H35" i="1"/>
  <c r="C35" i="1"/>
  <c r="Z34" i="1"/>
  <c r="Z33" i="1" s="1"/>
  <c r="Y34" i="1"/>
  <c r="X34" i="1"/>
  <c r="W34" i="1"/>
  <c r="V34" i="1"/>
  <c r="V33" i="1" s="1"/>
  <c r="T34" i="1"/>
  <c r="T33" i="1" s="1"/>
  <c r="T10" i="1" s="1"/>
  <c r="AE10" i="1" s="1"/>
  <c r="S34" i="1"/>
  <c r="R34" i="1"/>
  <c r="Q34" i="1"/>
  <c r="O34" i="1"/>
  <c r="N34" i="1"/>
  <c r="N33" i="1" s="1"/>
  <c r="M34" i="1"/>
  <c r="M33" i="1" s="1"/>
  <c r="L34" i="1"/>
  <c r="K34" i="1"/>
  <c r="J34" i="1"/>
  <c r="J33" i="1" s="1"/>
  <c r="I34" i="1"/>
  <c r="I33" i="1" s="1"/>
  <c r="G34" i="1"/>
  <c r="F34" i="1"/>
  <c r="F33" i="1" s="1"/>
  <c r="E34" i="1"/>
  <c r="D34" i="1"/>
  <c r="D33" i="1" s="1"/>
  <c r="W33" i="1"/>
  <c r="S33" i="1"/>
  <c r="O33" i="1"/>
  <c r="L33" i="1"/>
  <c r="K33" i="1"/>
  <c r="P32" i="1"/>
  <c r="C32" i="1"/>
  <c r="AB31" i="1"/>
  <c r="P31" i="1"/>
  <c r="AA31" i="1" s="1"/>
  <c r="C31" i="1"/>
  <c r="Q30" i="1"/>
  <c r="P30" i="1" s="1"/>
  <c r="AA30" i="1" s="1"/>
  <c r="D30" i="1"/>
  <c r="D11" i="1" s="1"/>
  <c r="D10" i="1" s="1"/>
  <c r="C30" i="1"/>
  <c r="P29" i="1"/>
  <c r="P28" i="1"/>
  <c r="P27" i="1"/>
  <c r="Q26" i="1"/>
  <c r="P26" i="1"/>
  <c r="Q25" i="1"/>
  <c r="P25" i="1"/>
  <c r="P24" i="1"/>
  <c r="C24" i="1"/>
  <c r="P23" i="1"/>
  <c r="C23" i="1"/>
  <c r="Q22" i="1"/>
  <c r="P22" i="1"/>
  <c r="C22" i="1"/>
  <c r="AB21" i="1"/>
  <c r="P21" i="1"/>
  <c r="AA21" i="1" s="1"/>
  <c r="C21" i="1"/>
  <c r="Q20" i="1"/>
  <c r="C20" i="1"/>
  <c r="U19" i="1"/>
  <c r="P19" i="1"/>
  <c r="H19" i="1"/>
  <c r="H18" i="1" s="1"/>
  <c r="C19" i="1"/>
  <c r="C18" i="1" s="1"/>
  <c r="Z18" i="1"/>
  <c r="Z12" i="1" s="1"/>
  <c r="Z11" i="1" s="1"/>
  <c r="Z10" i="1" s="1"/>
  <c r="Y18" i="1"/>
  <c r="X18" i="1"/>
  <c r="W18" i="1"/>
  <c r="V18" i="1"/>
  <c r="U18" i="1"/>
  <c r="T18" i="1"/>
  <c r="S18" i="1"/>
  <c r="R18" i="1"/>
  <c r="R12" i="1" s="1"/>
  <c r="R11" i="1" s="1"/>
  <c r="O18" i="1"/>
  <c r="N18" i="1"/>
  <c r="M18" i="1"/>
  <c r="L18" i="1"/>
  <c r="K18" i="1"/>
  <c r="J18" i="1"/>
  <c r="I18" i="1"/>
  <c r="G18" i="1"/>
  <c r="F18" i="1"/>
  <c r="E18" i="1"/>
  <c r="D18" i="1"/>
  <c r="AB17" i="1"/>
  <c r="AA17" i="1"/>
  <c r="P17" i="1"/>
  <c r="C17" i="1"/>
  <c r="P16" i="1"/>
  <c r="C16" i="1"/>
  <c r="AB15" i="1"/>
  <c r="P15" i="1"/>
  <c r="P14" i="1" s="1"/>
  <c r="C15" i="1"/>
  <c r="AA14" i="1"/>
  <c r="Z14" i="1"/>
  <c r="Y14" i="1"/>
  <c r="Y12" i="1" s="1"/>
  <c r="X14" i="1"/>
  <c r="W14" i="1"/>
  <c r="W12" i="1" s="1"/>
  <c r="V14" i="1"/>
  <c r="U14" i="1"/>
  <c r="U12" i="1" s="1"/>
  <c r="T14" i="1"/>
  <c r="S14" i="1"/>
  <c r="S12" i="1" s="1"/>
  <c r="S11" i="1" s="1"/>
  <c r="S10" i="1" s="1"/>
  <c r="R14" i="1"/>
  <c r="Q14" i="1"/>
  <c r="O14" i="1"/>
  <c r="O12" i="1" s="1"/>
  <c r="N14" i="1"/>
  <c r="N12" i="1" s="1"/>
  <c r="N11" i="1" s="1"/>
  <c r="N10" i="1" s="1"/>
  <c r="M14" i="1"/>
  <c r="L14" i="1"/>
  <c r="K14" i="1"/>
  <c r="J14" i="1"/>
  <c r="J12" i="1" s="1"/>
  <c r="J11" i="1" s="1"/>
  <c r="J10" i="1" s="1"/>
  <c r="I14" i="1"/>
  <c r="H14" i="1"/>
  <c r="G14" i="1"/>
  <c r="F14" i="1"/>
  <c r="F12" i="1" s="1"/>
  <c r="F11" i="1" s="1"/>
  <c r="F10" i="1" s="1"/>
  <c r="E14" i="1"/>
  <c r="D14" i="1"/>
  <c r="C14" i="1"/>
  <c r="AB13" i="1"/>
  <c r="P13" i="1"/>
  <c r="C13" i="1"/>
  <c r="AA13" i="1" s="1"/>
  <c r="AK12" i="1"/>
  <c r="AJ12" i="1"/>
  <c r="AH12" i="1"/>
  <c r="AF12" i="1"/>
  <c r="AE12" i="1"/>
  <c r="AD12" i="1"/>
  <c r="AC12" i="1"/>
  <c r="X12" i="1"/>
  <c r="V12" i="1"/>
  <c r="V11" i="1" s="1"/>
  <c r="T12" i="1"/>
  <c r="L12" i="1"/>
  <c r="K12" i="1"/>
  <c r="K11" i="1" s="1"/>
  <c r="K10" i="1" s="1"/>
  <c r="H12" i="1"/>
  <c r="G12" i="1"/>
  <c r="D12" i="1"/>
  <c r="Y11" i="1"/>
  <c r="X11" i="1"/>
  <c r="W11" i="1"/>
  <c r="W10" i="1" s="1"/>
  <c r="AH10" i="1" s="1"/>
  <c r="U11" i="1"/>
  <c r="T11" i="1"/>
  <c r="O11" i="1"/>
  <c r="O10" i="1" s="1"/>
  <c r="L11" i="1"/>
  <c r="H11" i="1"/>
  <c r="G11" i="1"/>
  <c r="G10" i="1" s="1"/>
  <c r="X10" i="1"/>
  <c r="L10" i="1"/>
  <c r="AD10" i="1" l="1"/>
  <c r="V10" i="1"/>
  <c r="R10" i="1"/>
  <c r="AC34" i="1"/>
  <c r="R33" i="1"/>
  <c r="C37" i="1"/>
  <c r="H34" i="1"/>
  <c r="P20" i="1"/>
  <c r="P18" i="1" s="1"/>
  <c r="Q18" i="1"/>
  <c r="AB18" i="1" s="1"/>
  <c r="AA37" i="1"/>
  <c r="U69" i="1"/>
  <c r="P75" i="1"/>
  <c r="AA100" i="1"/>
  <c r="AC40" i="1"/>
  <c r="P40" i="1"/>
  <c r="AA40" i="1" s="1"/>
  <c r="AA68" i="1"/>
  <c r="U75" i="1"/>
  <c r="C101" i="1"/>
  <c r="AA126" i="1"/>
  <c r="AA134" i="1"/>
  <c r="AA138" i="1"/>
  <c r="C12" i="1"/>
  <c r="C11" i="1" s="1"/>
  <c r="AB14" i="1"/>
  <c r="Q12" i="1"/>
  <c r="AC50" i="1"/>
  <c r="C34" i="1"/>
  <c r="AC55" i="1"/>
  <c r="AA59" i="1"/>
  <c r="C70" i="1"/>
  <c r="C69" i="1" s="1"/>
  <c r="H69" i="1"/>
  <c r="H97" i="1"/>
  <c r="AC111" i="1"/>
  <c r="AA133" i="1"/>
  <c r="AA137" i="1"/>
  <c r="AA57" i="1"/>
  <c r="E12" i="1"/>
  <c r="E11" i="1" s="1"/>
  <c r="I12" i="1"/>
  <c r="I11" i="1" s="1"/>
  <c r="I10" i="1" s="1"/>
  <c r="M12" i="1"/>
  <c r="M11" i="1" s="1"/>
  <c r="M10" i="1" s="1"/>
  <c r="AA15" i="1"/>
  <c r="AB30" i="1"/>
  <c r="E33" i="1"/>
  <c r="U34" i="1"/>
  <c r="Y33" i="1"/>
  <c r="Y10" i="1" s="1"/>
  <c r="AJ10" i="1" s="1"/>
  <c r="AA61" i="1"/>
  <c r="AA64" i="1"/>
  <c r="AA70" i="1"/>
  <c r="P69" i="1"/>
  <c r="AA69" i="1" s="1"/>
  <c r="C75" i="1"/>
  <c r="H75" i="1"/>
  <c r="P97" i="1"/>
  <c r="AA97" i="1" s="1"/>
  <c r="Q101" i="1"/>
  <c r="Q33" i="1" s="1"/>
  <c r="P111" i="1"/>
  <c r="AA111" i="1" s="1"/>
  <c r="AA140" i="1"/>
  <c r="AA18" i="1" l="1"/>
  <c r="P12" i="1"/>
  <c r="E10" i="1"/>
  <c r="C10" i="1"/>
  <c r="H33" i="1"/>
  <c r="H10" i="1" s="1"/>
  <c r="U33" i="1"/>
  <c r="U10" i="1" s="1"/>
  <c r="AF10" i="1" s="1"/>
  <c r="P101" i="1"/>
  <c r="AA101" i="1" s="1"/>
  <c r="P34" i="1"/>
  <c r="AC33" i="1"/>
  <c r="AG10" i="1"/>
  <c r="C33" i="1"/>
  <c r="AC10" i="1"/>
  <c r="Q11" i="1"/>
  <c r="AB12" i="1"/>
  <c r="AA75" i="1"/>
  <c r="AA34" i="1" l="1"/>
  <c r="P33" i="1"/>
  <c r="AA33" i="1" s="1"/>
  <c r="P11" i="1"/>
  <c r="AA12" i="1"/>
  <c r="AB11" i="1"/>
  <c r="Q10" i="1"/>
  <c r="AB10" i="1" s="1"/>
  <c r="AA11" i="1" l="1"/>
  <c r="P10" i="1"/>
  <c r="AA10" i="1" s="1"/>
</calcChain>
</file>

<file path=xl/sharedStrings.xml><?xml version="1.0" encoding="utf-8"?>
<sst xmlns="http://schemas.openxmlformats.org/spreadsheetml/2006/main" count="211" uniqueCount="177">
  <si>
    <t>ỦY BAN NHÂN DÂN</t>
  </si>
  <si>
    <t>TỈNH KHÁNH HÒA</t>
  </si>
  <si>
    <t>QUYẾT TOÁN CHI NGÂN SÁCH CẤP TỈNH CHO TỪNG CƠ QUAN, TỔ CHỨC THEO LĨNH VỰC NĂM 2019</t>
  </si>
  <si>
    <t>Đơn vị: Triệu đồng</t>
  </si>
  <si>
    <t>STT</t>
  </si>
  <si>
    <t xml:space="preserve">TÊN ĐƠN VỊ </t>
  </si>
  <si>
    <t>DỰ TOÁN</t>
  </si>
  <si>
    <t>QUYẾT TOÁN</t>
  </si>
  <si>
    <t>SO SÁNH</t>
  </si>
  <si>
    <t xml:space="preserve">TỔNG SỐ </t>
  </si>
  <si>
    <t xml:space="preserve"> CHI ĐẦU TƯ PHÁT TRIỂN (không kể chương trình MTQG)</t>
  </si>
  <si>
    <t xml:space="preserve"> CHI THƯỜNG XUYÊN (không kể chương trình MTQG)</t>
  </si>
  <si>
    <t>CHI TRẢ NỢ LÃI DO CHÍNH QUYỀN ĐỊA PHƯƠNG VAY</t>
  </si>
  <si>
    <t>CHI BỔ SUNG QUỸ DỰ TRỮ TÀI CHÍNH</t>
  </si>
  <si>
    <t>CHI CHƯƠNG TRÌNH MTQG</t>
  </si>
  <si>
    <t>DỰ PHÒNG</t>
  </si>
  <si>
    <t>CHI TẠO NGUỒN CẢI CÁCH TIỀN LƯƠNG</t>
  </si>
  <si>
    <t>CHI BỔ SUNG CHO NS CẤP DƯỚI</t>
  </si>
  <si>
    <t>CHI NỘP NGÂN SÁCH CẤP TRÊN</t>
  </si>
  <si>
    <t>GHI THU- GHI CHI</t>
  </si>
  <si>
    <t>CHI CHUYỂN NGUỒN SANG NGÂN SÁCH NĂM SAU</t>
  </si>
  <si>
    <t>TỔNG SỐ</t>
  </si>
  <si>
    <t>CHI ĐẦU TƯ PHÁT TRIỂN</t>
  </si>
  <si>
    <t>CHI THƯỜNG XUYÊN</t>
  </si>
  <si>
    <t>A</t>
  </si>
  <si>
    <t>B</t>
  </si>
  <si>
    <t>I</t>
  </si>
  <si>
    <t>Chi các dự án, công trình theo nguồn vốn</t>
  </si>
  <si>
    <t>1.1</t>
  </si>
  <si>
    <t>Xây dựng cơ bản tập trung</t>
  </si>
  <si>
    <t>1.2</t>
  </si>
  <si>
    <t>Chi đầu tư từ nguồn thu tiền sử dụng đất</t>
  </si>
  <si>
    <t>a</t>
  </si>
  <si>
    <t>Chi bố trí các dự án</t>
  </si>
  <si>
    <t>b</t>
  </si>
  <si>
    <t>Ghi thu ghi chi tiền sử dụng đất</t>
  </si>
  <si>
    <t>1.3</t>
  </si>
  <si>
    <t>Chi từ nguồn bội chi</t>
  </si>
  <si>
    <t>1.5</t>
  </si>
  <si>
    <t xml:space="preserve"> Vốn bổ sung có MT từ NSTW</t>
  </si>
  <si>
    <t>Vốn cấp phát</t>
  </si>
  <si>
    <t>GTGC vốn ODA</t>
  </si>
  <si>
    <t>1.6</t>
  </si>
  <si>
    <t>Chi từ nguồn xổ số kiến thiết</t>
  </si>
  <si>
    <t>1.8</t>
  </si>
  <si>
    <t>Nguồn NSTW hỗ trợ bão số 8,9</t>
  </si>
  <si>
    <t>1.7</t>
  </si>
  <si>
    <t>Ghi thu- ghi chi tiền thuê đất</t>
  </si>
  <si>
    <t>1.9</t>
  </si>
  <si>
    <t>Vốn viện trợ từ CH LB Nga</t>
  </si>
  <si>
    <t>1.10</t>
  </si>
  <si>
    <t xml:space="preserve">Nguồn kết dư: Đường số 4 (đoạn từ đường số 23 - 28, phía tây Lê Hồng Phong) </t>
  </si>
  <si>
    <t>1.11</t>
  </si>
  <si>
    <t>Nguồn chuyển nguồn</t>
  </si>
  <si>
    <t xml:space="preserve"> + Số dư tạm ứng các năm trước chuyển sang</t>
  </si>
  <si>
    <t xml:space="preserve"> + Dự toán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</si>
  <si>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</si>
  <si>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</si>
  <si>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 xml:space="preserve"> - Chi trả nợ gốc</t>
  </si>
  <si>
    <t>- Chi BTHT, GPMB dự án KDC Cồn Tân Lập</t>
  </si>
  <si>
    <t>II</t>
  </si>
  <si>
    <t>CHI CÁC CƠ QUAN, ĐƠN VỊ</t>
  </si>
  <si>
    <t>CHI CÁC ĐƠN VỊ HÀNH CHÍNH, SỰ NGHIỆP</t>
  </si>
  <si>
    <t>Văn phòng HĐND</t>
  </si>
  <si>
    <t>Đoàn đại biểu QH</t>
  </si>
  <si>
    <t>Văn phòng UBND</t>
  </si>
  <si>
    <t>UBND huyện Trường Sa</t>
  </si>
  <si>
    <t xml:space="preserve">Sở Ngoại vụ </t>
  </si>
  <si>
    <t xml:space="preserve">Sở Nông nghiệp và PTNT </t>
  </si>
  <si>
    <t>Sở Kế hoạch và Đầu tư</t>
  </si>
  <si>
    <t xml:space="preserve">Sở Tư pháp </t>
  </si>
  <si>
    <t xml:space="preserve">Sở Công thương </t>
  </si>
  <si>
    <t xml:space="preserve">Sở Khoa học công nghệ </t>
  </si>
  <si>
    <t xml:space="preserve">Sở Tài chính </t>
  </si>
  <si>
    <t xml:space="preserve">Sở Xây dựng </t>
  </si>
  <si>
    <t xml:space="preserve">Sở Giao thông Vận tải </t>
  </si>
  <si>
    <t xml:space="preserve">Sở Giáo dục Đào tạo </t>
  </si>
  <si>
    <t>Trường Đại học Khánh Hòa</t>
  </si>
  <si>
    <t xml:space="preserve">Sở Y tế </t>
  </si>
  <si>
    <t xml:space="preserve">  - Chi từ nguồn vốn ngoài nước</t>
  </si>
  <si>
    <t xml:space="preserve">Trường Cao đẳng y tế </t>
  </si>
  <si>
    <t xml:space="preserve">Sở Lao động thương binh xã hội </t>
  </si>
  <si>
    <t>Trong đó: GTGC vốn ngoài nước</t>
  </si>
  <si>
    <t xml:space="preserve">Trường Cao đẳng KTCN Nha Trang </t>
  </si>
  <si>
    <t xml:space="preserve">Sở Văn hóa Thể thao </t>
  </si>
  <si>
    <t>Sở Du lịch</t>
  </si>
  <si>
    <t xml:space="preserve">Sở Tài nguyên Môi trường </t>
  </si>
  <si>
    <t xml:space="preserve">Sở Thông tin truyền thông </t>
  </si>
  <si>
    <t xml:space="preserve">Sở Nội vụ </t>
  </si>
  <si>
    <t xml:space="preserve">Thanh tra tỉnh Khánh Hòa </t>
  </si>
  <si>
    <t xml:space="preserve">Hội đồng Liên minh các hợp tác xã </t>
  </si>
  <si>
    <t xml:space="preserve">Ban dân tộc </t>
  </si>
  <si>
    <t xml:space="preserve">BQL khu kinh tế biển vịnh Vân Phong </t>
  </si>
  <si>
    <t>BQL Khu du lịch Bán đảo Cam Ranh</t>
  </si>
  <si>
    <t xml:space="preserve">Tỉnh ủy Khánh Hòa </t>
  </si>
  <si>
    <t>Đài phát thanh</t>
  </si>
  <si>
    <t xml:space="preserve">Trường Chính trị </t>
  </si>
  <si>
    <t xml:space="preserve">CÁC TỔ CHỨC CHÍNH TRỊ XÃ HỘI </t>
  </si>
  <si>
    <t xml:space="preserve">Ủy ban mặt trận tổ quốc </t>
  </si>
  <si>
    <t xml:space="preserve">Tỉnh đoàn Khánh Hòa </t>
  </si>
  <si>
    <t xml:space="preserve">Hội Liên hiệp phụ nữ </t>
  </si>
  <si>
    <t xml:space="preserve">Hội Nông dân </t>
  </si>
  <si>
    <t xml:space="preserve">Hội Cưu chiến binh </t>
  </si>
  <si>
    <t>III</t>
  </si>
  <si>
    <t xml:space="preserve">CÁC TỔ CHỨC XHNN </t>
  </si>
  <si>
    <t xml:space="preserve">Hội văn học nghệ thuật </t>
  </si>
  <si>
    <t xml:space="preserve">Hội đông y </t>
  </si>
  <si>
    <t xml:space="preserve">Hội Chữ thập đỏ </t>
  </si>
  <si>
    <t xml:space="preserve">Hội Nhà báo </t>
  </si>
  <si>
    <t xml:space="preserve">Liên hiệp các tổ chức hữu nghị </t>
  </si>
  <si>
    <t xml:space="preserve">Liên hiệp các hội khoa học kỹ thuật  </t>
  </si>
  <si>
    <t>Hội truyền thống kháng chiến cứu nước</t>
  </si>
  <si>
    <t>Hội chiến sĩ CM bị địch bắt tù đày</t>
  </si>
  <si>
    <t>Hội Khuyến học</t>
  </si>
  <si>
    <t>Hội Bảo trợ người tàn tật</t>
  </si>
  <si>
    <t>Hội Nạn nhân CĐ DC</t>
  </si>
  <si>
    <t>Hội Người mù</t>
  </si>
  <si>
    <t>Hội Luật gia</t>
  </si>
  <si>
    <t>Hội Bảo vệ người tiêu dùng</t>
  </si>
  <si>
    <t>Hội Cựu thanh niên xung phong</t>
  </si>
  <si>
    <t>Hội Kiến trúc sư</t>
  </si>
  <si>
    <t>Hội Sinh viên</t>
  </si>
  <si>
    <t>Câu lạc bộ Hưu trí</t>
  </si>
  <si>
    <t>Hội Người cao tuổi</t>
  </si>
  <si>
    <t>Ban liên lạc đường CM trên biển</t>
  </si>
  <si>
    <t>Hội Truyền thống Trường Sơn đường HCM</t>
  </si>
  <si>
    <t>IV</t>
  </si>
  <si>
    <t>KHỐI AN NINH QUỐC PHÒNG</t>
  </si>
  <si>
    <t>BCH Quân sự tỉnh</t>
  </si>
  <si>
    <t>BCH Bộ đội biên phòng tỉnh</t>
  </si>
  <si>
    <t>Công an tỉnh</t>
  </si>
  <si>
    <t>V</t>
  </si>
  <si>
    <t xml:space="preserve">CHI HỖ TRỢ CÁC ĐƠN VỊ KHÁC </t>
  </si>
  <si>
    <t>Bảo hiểm xã hội và kinh phí  BH các đối  tượng</t>
  </si>
  <si>
    <t>Hỗ trợ làng SOS</t>
  </si>
  <si>
    <t>Đại học Nha Trang</t>
  </si>
  <si>
    <t>Công ty TNHH MTV KTCTTL Khánh Hòa</t>
  </si>
  <si>
    <t>Hợp tác xã Quyết Thắng</t>
  </si>
  <si>
    <t>CTCP MTĐT Nha Trang</t>
  </si>
  <si>
    <t>Quỹ bảo trì đường bộ</t>
  </si>
  <si>
    <t>Quỹ hỗ trợ nông dân tỉnh Khánh Hòa</t>
  </si>
  <si>
    <t>Ngân hàng Chính sách xã hội</t>
  </si>
  <si>
    <t>Công ty TNHH MTV Lâm nghiệp Trầm hương</t>
  </si>
  <si>
    <t>Công ty TNHH MTV Lâm sản Khánh Hòa</t>
  </si>
  <si>
    <t>Công ty Bảo Minh Khánh Hòa</t>
  </si>
  <si>
    <t>Tòa án nhân dân</t>
  </si>
  <si>
    <t>Hỗ trợ công tác thu thuế và thu nợ đọng</t>
  </si>
  <si>
    <t>Hỗ trợ các đơn vị TW</t>
  </si>
  <si>
    <t>Hoàn trả các khoản thu năm trước</t>
  </si>
  <si>
    <t>CTCP Dịch vụ Thương mại Địa ốc Thiên Nam</t>
  </si>
  <si>
    <t>Ngân hàng Nông nghiệp và PTNT Khánh Hòa</t>
  </si>
  <si>
    <t>Quỹ Trợ giúp nhân đạo Khánh Hòa</t>
  </si>
  <si>
    <t xml:space="preserve">Quỹ Vì người nghèo </t>
  </si>
  <si>
    <t>Hỗ trợ đóng mới tàu cá theo Nghị định 17/2018/NĐ-CP của CP</t>
  </si>
  <si>
    <t>Kinh phí sự nghiệp các chương trình</t>
  </si>
  <si>
    <t xml:space="preserve">Chương trình mục tiêu và MTQG </t>
  </si>
  <si>
    <t>Các khoản chi khác</t>
  </si>
  <si>
    <t xml:space="preserve">CHI TẠO NGUỒN, ĐIỀU CHỈNH TIỀN LƯƠNG </t>
  </si>
  <si>
    <t xml:space="preserve">CHI BS QUỸ DỰ TRỮ TÀI CHÍNH </t>
  </si>
  <si>
    <t>VI</t>
  </si>
  <si>
    <t xml:space="preserve">CHI DỰ PHÒNG NGÂN SÁCH </t>
  </si>
  <si>
    <t>VII</t>
  </si>
  <si>
    <t>CHUYỂN NGUỒN NS NĂM SAU</t>
  </si>
  <si>
    <t>VIII</t>
  </si>
  <si>
    <t>BỔ SUNG NGÂN SÁCH HUYỆN</t>
  </si>
  <si>
    <t xml:space="preserve">Thành phố Nha Trang </t>
  </si>
  <si>
    <t xml:space="preserve">Thị xã Cam Ranh </t>
  </si>
  <si>
    <t xml:space="preserve">Thị xã Ninh Hòa </t>
  </si>
  <si>
    <t xml:space="preserve">Huyện Vạn Ninh </t>
  </si>
  <si>
    <t xml:space="preserve">Huyện Diên Khánh </t>
  </si>
  <si>
    <t xml:space="preserve">Huyện Cam Lâm </t>
  </si>
  <si>
    <t xml:space="preserve">Huyện Khánh Vĩnh </t>
  </si>
  <si>
    <t xml:space="preserve">Huyện Khánh Sơn </t>
  </si>
  <si>
    <t>Huyện Trường Sa</t>
  </si>
  <si>
    <t>IX</t>
  </si>
  <si>
    <t>Biểu số 66/CK-NSNN</t>
  </si>
  <si>
    <t>(Quyết toán đã được HĐND tỉnh phê chuẩn)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</si>
</sst>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_(* \(#,##0\);_(* &quot;-&quot;_);_(@_)"/>
    <numFmt numFmtId="166" formatCode="#,##0;[Red]#,##0"/>
  </numFmts>
  <fonts count="20" x14ac:knownFonts="1">
    <font>
      <sz val="11"/>
      <color theme="1"/>
      <name val="Calibri"/>
      <family val="2"/>
      <charset val="163"/>
      <scheme val="minor"/>
    </font>
    <font>
      <sz val="14"/>
      <name val=".VnTime"/>
      <family val="2"/>
    </font>
    <font>
      <b/>
      <sz val="11"/>
      <name val="Times New Roman"/>
      <family val="1"/>
    </font>
    <font>
      <sz val="13"/>
      <name val="Times New Roman"/>
      <family val="1"/>
    </font>
    <font>
      <sz val="11"/>
      <name val="Times New Roman"/>
      <family val="1"/>
    </font>
    <font>
      <sz val="11"/>
      <color theme="1"/>
      <name val="Times New Roman"/>
      <family val="1"/>
    </font>
    <font>
      <b/>
      <sz val="11"/>
      <color indexed="8"/>
      <name val="Times New Roman"/>
      <family val="1"/>
    </font>
    <font>
      <b/>
      <i/>
      <sz val="11"/>
      <name val="Times New Roman"/>
      <family val="1"/>
    </font>
    <font>
      <i/>
      <sz val="11"/>
      <name val="Times New Roman"/>
      <family val="1"/>
    </font>
    <font>
      <sz val="10"/>
      <name val="Times New Roman"/>
      <family val="1"/>
    </font>
    <font>
      <sz val="12"/>
      <name val="Times New Roman"/>
      <family val="1"/>
    </font>
    <font>
      <sz val="13"/>
      <color theme="1"/>
      <name val="Times New Roman"/>
      <family val="2"/>
    </font>
    <font>
      <b/>
      <sz val="11"/>
      <color indexed="63"/>
      <name val="Times New Roman"/>
      <family val="1"/>
    </font>
    <font>
      <b/>
      <sz val="11"/>
      <color theme="1"/>
      <name val="Times New Roman"/>
      <family val="1"/>
    </font>
    <font>
      <b/>
      <sz val="10"/>
      <color indexed="63"/>
      <name val="Times New Roman"/>
      <family val="1"/>
    </font>
    <font>
      <b/>
      <sz val="10"/>
      <name val="Times New Roman"/>
      <family val="1"/>
    </font>
    <font>
      <i/>
      <sz val="10"/>
      <name val="Times New Roman"/>
      <family val="1"/>
    </font>
    <font>
      <sz val="10"/>
      <color rgb="FFFF0000"/>
      <name val="Times New Roman"/>
      <family val="1"/>
    </font>
    <font>
      <sz val="10"/>
      <color indexed="8"/>
      <name val="Times New Roman"/>
      <family val="1"/>
    </font>
    <font>
      <b/>
      <sz val="12"/>
      <name val="Times New Roman"/>
      <family val="1"/>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s>
  <cellStyleXfs count="9">
    <xf numFmtId="0" fontId="0" fillId="0" borderId="0"/>
    <xf numFmtId="3" fontId="1" fillId="0" borderId="0"/>
    <xf numFmtId="3" fontId="3" fillId="0" borderId="0"/>
    <xf numFmtId="0" fontId="9" fillId="0" borderId="0"/>
    <xf numFmtId="0" fontId="10" fillId="0" borderId="0"/>
    <xf numFmtId="3" fontId="3" fillId="0" borderId="0"/>
    <xf numFmtId="0" fontId="11" fillId="0" borderId="0"/>
    <xf numFmtId="0" fontId="9" fillId="0" borderId="0"/>
    <xf numFmtId="3" fontId="3" fillId="0" borderId="0"/>
  </cellStyleXfs>
  <cellXfs count="98">
    <xf numFmtId="0" fontId="0" fillId="0" borderId="0" xfId="0"/>
    <xf numFmtId="3" fontId="2" fillId="0" borderId="0" xfId="1" applyFont="1" applyAlignment="1">
      <alignment horizontal="left"/>
    </xf>
    <xf numFmtId="3" fontId="2" fillId="0" borderId="0" xfId="2" applyFont="1" applyAlignment="1">
      <alignment wrapText="1"/>
    </xf>
    <xf numFmtId="3" fontId="2" fillId="0" borderId="0" xfId="1" applyFont="1" applyAlignment="1">
      <alignment horizontal="center"/>
    </xf>
    <xf numFmtId="3" fontId="4" fillId="0" borderId="0" xfId="1" applyFont="1" applyAlignment="1">
      <alignment horizontal="center"/>
    </xf>
    <xf numFmtId="3" fontId="4" fillId="0" borderId="0" xfId="1" applyFont="1" applyAlignment="1">
      <alignment horizontal="center" vertical="center"/>
    </xf>
    <xf numFmtId="0" fontId="5" fillId="0" borderId="0" xfId="0" applyFont="1"/>
    <xf numFmtId="0" fontId="6" fillId="0" borderId="0" xfId="0" applyFont="1" applyAlignment="1">
      <alignment wrapText="1"/>
    </xf>
    <xf numFmtId="3" fontId="4" fillId="0" borderId="0" xfId="1" applyFont="1"/>
    <xf numFmtId="3" fontId="4" fillId="0" borderId="0" xfId="1" applyFont="1" applyAlignment="1">
      <alignment wrapText="1"/>
    </xf>
    <xf numFmtId="3" fontId="8" fillId="0" borderId="0" xfId="1" applyFont="1"/>
    <xf numFmtId="3" fontId="8" fillId="0" borderId="0" xfId="1" applyFont="1" applyAlignment="1">
      <alignment horizontal="right"/>
    </xf>
    <xf numFmtId="3" fontId="2" fillId="0" borderId="6" xfId="1" applyFont="1" applyBorder="1" applyAlignment="1">
      <alignment horizontal="center" vertical="center" wrapText="1"/>
    </xf>
    <xf numFmtId="3" fontId="2" fillId="0" borderId="1" xfId="1" applyFont="1" applyBorder="1" applyAlignment="1">
      <alignment horizontal="center" vertical="center" wrapText="1"/>
    </xf>
    <xf numFmtId="3" fontId="2" fillId="0" borderId="7" xfId="1" applyFont="1" applyBorder="1" applyAlignment="1">
      <alignment horizontal="center" vertical="center" wrapText="1"/>
    </xf>
    <xf numFmtId="3" fontId="2" fillId="0" borderId="7" xfId="1" applyFont="1" applyBorder="1" applyAlignment="1">
      <alignment vertical="center" wrapText="1"/>
    </xf>
    <xf numFmtId="164" fontId="2" fillId="0" borderId="7" xfId="1" applyNumberFormat="1" applyFont="1" applyBorder="1" applyAlignment="1">
      <alignment horizontal="center" vertical="center" wrapText="1"/>
    </xf>
    <xf numFmtId="3" fontId="2" fillId="0" borderId="8" xfId="1" applyFont="1" applyBorder="1" applyAlignment="1">
      <alignment horizontal="center" vertical="center"/>
    </xf>
    <xf numFmtId="3" fontId="2" fillId="0" borderId="8" xfId="1" applyFont="1" applyBorder="1" applyAlignment="1">
      <alignment vertical="center" wrapText="1"/>
    </xf>
    <xf numFmtId="164" fontId="2" fillId="0" borderId="8" xfId="1" applyNumberFormat="1" applyFont="1" applyBorder="1" applyAlignment="1">
      <alignment horizontal="center" vertical="center" wrapText="1"/>
    </xf>
    <xf numFmtId="3" fontId="2" fillId="0" borderId="8" xfId="1" applyFont="1" applyBorder="1" applyAlignment="1">
      <alignment horizontal="right" vertical="center" wrapText="1"/>
    </xf>
    <xf numFmtId="3" fontId="4" fillId="0" borderId="8" xfId="1" applyFont="1" applyBorder="1" applyAlignment="1">
      <alignment horizontal="center" vertical="center"/>
    </xf>
    <xf numFmtId="165" fontId="4" fillId="0" borderId="8" xfId="3" applyNumberFormat="1" applyFont="1" applyBorder="1" applyAlignment="1">
      <alignment wrapText="1"/>
    </xf>
    <xf numFmtId="166" fontId="4" fillId="0" borderId="8" xfId="1" applyNumberFormat="1" applyFont="1" applyBorder="1" applyAlignment="1">
      <alignment horizontal="right" vertical="center" wrapText="1"/>
    </xf>
    <xf numFmtId="3" fontId="4" fillId="0" borderId="8" xfId="1" applyFont="1" applyBorder="1"/>
    <xf numFmtId="3" fontId="4" fillId="0" borderId="8" xfId="4" applyNumberFormat="1" applyFont="1" applyBorder="1"/>
    <xf numFmtId="3" fontId="4" fillId="0" borderId="8" xfId="1" applyFont="1" applyBorder="1" applyAlignment="1">
      <alignment vertical="center" wrapText="1"/>
    </xf>
    <xf numFmtId="164" fontId="4" fillId="0" borderId="8" xfId="1" applyNumberFormat="1" applyFont="1" applyBorder="1" applyAlignment="1">
      <alignment horizontal="center" vertical="center" wrapText="1"/>
    </xf>
    <xf numFmtId="3" fontId="10" fillId="0" borderId="8" xfId="5" applyFont="1" applyBorder="1" applyAlignment="1">
      <alignment vertical="center" wrapText="1"/>
    </xf>
    <xf numFmtId="0" fontId="10" fillId="0" borderId="8" xfId="6" quotePrefix="1" applyFont="1" applyBorder="1" applyAlignment="1">
      <alignment vertical="center" wrapText="1"/>
    </xf>
    <xf numFmtId="3" fontId="8" fillId="0" borderId="8" xfId="1" applyFont="1" applyBorder="1" applyAlignment="1">
      <alignment horizontal="center" vertical="center"/>
    </xf>
    <xf numFmtId="166" fontId="8" fillId="0" borderId="8" xfId="1" applyNumberFormat="1" applyFont="1" applyBorder="1" applyAlignment="1">
      <alignment horizontal="right" vertical="center" wrapText="1"/>
    </xf>
    <xf numFmtId="3" fontId="8" fillId="0" borderId="8" xfId="1" applyFont="1" applyBorder="1"/>
    <xf numFmtId="3" fontId="8" fillId="0" borderId="8" xfId="4" applyNumberFormat="1" applyFont="1" applyBorder="1"/>
    <xf numFmtId="3" fontId="8" fillId="0" borderId="8" xfId="1" applyFont="1" applyBorder="1" applyAlignment="1">
      <alignment vertical="center" wrapText="1"/>
    </xf>
    <xf numFmtId="164" fontId="8" fillId="0" borderId="8" xfId="1" applyNumberFormat="1" applyFont="1" applyBorder="1" applyAlignment="1">
      <alignment horizontal="center" vertical="center" wrapText="1"/>
    </xf>
    <xf numFmtId="165" fontId="2" fillId="0" borderId="8" xfId="3" applyNumberFormat="1" applyFont="1" applyBorder="1" applyAlignment="1">
      <alignment wrapText="1"/>
    </xf>
    <xf numFmtId="166" fontId="2" fillId="0" borderId="8" xfId="1" applyNumberFormat="1" applyFont="1" applyBorder="1" applyAlignment="1">
      <alignment horizontal="right" vertical="center" wrapText="1"/>
    </xf>
    <xf numFmtId="3" fontId="2" fillId="0" borderId="8" xfId="1" applyFont="1" applyBorder="1"/>
    <xf numFmtId="3" fontId="2" fillId="0" borderId="8" xfId="4" applyNumberFormat="1" applyFont="1" applyBorder="1"/>
    <xf numFmtId="3" fontId="12" fillId="2" borderId="9" xfId="0" applyNumberFormat="1" applyFont="1" applyFill="1" applyBorder="1" applyAlignment="1">
      <alignment vertical="center" wrapText="1"/>
    </xf>
    <xf numFmtId="0" fontId="13" fillId="0" borderId="0" xfId="0" applyFont="1"/>
    <xf numFmtId="3" fontId="2" fillId="0" borderId="8" xfId="1" applyFont="1" applyBorder="1" applyAlignment="1">
      <alignment horizontal="center"/>
    </xf>
    <xf numFmtId="3" fontId="2" fillId="0" borderId="8" xfId="0" applyNumberFormat="1" applyFont="1" applyBorder="1" applyAlignment="1">
      <alignment vertical="center" wrapText="1"/>
    </xf>
    <xf numFmtId="3" fontId="4" fillId="0" borderId="8" xfId="1" applyFont="1" applyBorder="1" applyAlignment="1">
      <alignment horizontal="center"/>
    </xf>
    <xf numFmtId="3" fontId="4" fillId="0" borderId="8" xfId="0" applyNumberFormat="1" applyFont="1" applyBorder="1" applyAlignment="1">
      <alignment vertical="center" wrapText="1"/>
    </xf>
    <xf numFmtId="3" fontId="4" fillId="0" borderId="10" xfId="4" applyNumberFormat="1" applyFont="1" applyBorder="1"/>
    <xf numFmtId="3" fontId="4" fillId="0" borderId="8" xfId="1" applyFont="1" applyBorder="1" applyAlignment="1">
      <alignment horizontal="right" vertical="center" wrapText="1"/>
    </xf>
    <xf numFmtId="3" fontId="14" fillId="2" borderId="7" xfId="0" applyNumberFormat="1" applyFont="1" applyFill="1" applyBorder="1" applyAlignment="1">
      <alignment horizontal="right" vertical="center"/>
    </xf>
    <xf numFmtId="3" fontId="15" fillId="0" borderId="8" xfId="1" applyFont="1" applyBorder="1" applyAlignment="1">
      <alignment horizontal="center" vertical="center" wrapText="1"/>
    </xf>
    <xf numFmtId="3" fontId="15" fillId="0" borderId="8" xfId="1" applyFont="1" applyBorder="1" applyAlignment="1">
      <alignment horizontal="left" vertical="center" wrapText="1"/>
    </xf>
    <xf numFmtId="3" fontId="15" fillId="0" borderId="8" xfId="1" applyFont="1" applyBorder="1" applyAlignment="1">
      <alignment horizontal="right" vertical="center"/>
    </xf>
    <xf numFmtId="164" fontId="2" fillId="0" borderId="8" xfId="1" applyNumberFormat="1" applyFont="1" applyBorder="1" applyAlignment="1">
      <alignment horizontal="center" vertical="center"/>
    </xf>
    <xf numFmtId="3" fontId="9" fillId="0" borderId="8" xfId="1" applyFont="1" applyBorder="1" applyAlignment="1">
      <alignment horizontal="center" vertical="center"/>
    </xf>
    <xf numFmtId="3" fontId="9" fillId="0" borderId="8" xfId="1" applyFont="1" applyBorder="1" applyAlignment="1">
      <alignment vertical="center"/>
    </xf>
    <xf numFmtId="3" fontId="9" fillId="0" borderId="8" xfId="1" applyFont="1" applyBorder="1" applyAlignment="1">
      <alignment horizontal="right" vertical="center" wrapText="1"/>
    </xf>
    <xf numFmtId="164" fontId="4" fillId="0" borderId="8" xfId="1" applyNumberFormat="1" applyFont="1" applyBorder="1" applyAlignment="1">
      <alignment horizontal="center"/>
    </xf>
    <xf numFmtId="3" fontId="9" fillId="0" borderId="8" xfId="4" applyNumberFormat="1" applyFont="1" applyBorder="1" applyAlignment="1">
      <alignment vertical="center"/>
    </xf>
    <xf numFmtId="3" fontId="16" fillId="0" borderId="8" xfId="1" applyFont="1" applyBorder="1" applyAlignment="1">
      <alignment horizontal="center" vertical="center"/>
    </xf>
    <xf numFmtId="3" fontId="16" fillId="0" borderId="8" xfId="1" applyFont="1" applyBorder="1" applyAlignment="1">
      <alignment vertical="center"/>
    </xf>
    <xf numFmtId="3" fontId="16" fillId="0" borderId="8" xfId="1" applyFont="1" applyBorder="1" applyAlignment="1">
      <alignment horizontal="right" vertical="center" wrapText="1"/>
    </xf>
    <xf numFmtId="3" fontId="9" fillId="0" borderId="8" xfId="7" applyNumberFormat="1" applyBorder="1" applyAlignment="1">
      <alignment horizontal="right" vertical="center"/>
    </xf>
    <xf numFmtId="3" fontId="15" fillId="0" borderId="8" xfId="1" applyFont="1" applyBorder="1" applyAlignment="1">
      <alignment horizontal="center" vertical="center"/>
    </xf>
    <xf numFmtId="3" fontId="15" fillId="0" borderId="8" xfId="1" applyFont="1" applyBorder="1" applyAlignment="1">
      <alignment vertical="center"/>
    </xf>
    <xf numFmtId="3" fontId="15" fillId="0" borderId="8" xfId="4" applyNumberFormat="1" applyFont="1" applyBorder="1" applyAlignment="1">
      <alignment vertical="center"/>
    </xf>
    <xf numFmtId="3" fontId="15" fillId="0" borderId="8" xfId="1" applyFont="1" applyBorder="1" applyAlignment="1">
      <alignment horizontal="right" vertical="center" wrapText="1"/>
    </xf>
    <xf numFmtId="3" fontId="9" fillId="0" borderId="8" xfId="4" applyNumberFormat="1" applyFont="1" applyBorder="1" applyAlignment="1">
      <alignment horizontal="right" vertical="center"/>
    </xf>
    <xf numFmtId="3" fontId="9" fillId="0" borderId="8" xfId="1" applyFont="1" applyBorder="1" applyAlignment="1">
      <alignment horizontal="right" vertical="center"/>
    </xf>
    <xf numFmtId="3" fontId="9" fillId="0" borderId="8" xfId="4" applyNumberFormat="1" applyFont="1" applyBorder="1" applyAlignment="1">
      <alignment vertical="center" wrapText="1"/>
    </xf>
    <xf numFmtId="3" fontId="17" fillId="0" borderId="8" xfId="7" applyNumberFormat="1" applyFont="1" applyBorder="1" applyAlignment="1">
      <alignment horizontal="right" vertical="center"/>
    </xf>
    <xf numFmtId="0" fontId="4" fillId="0" borderId="8" xfId="7" applyFont="1" applyBorder="1" applyAlignment="1">
      <alignment vertical="top"/>
    </xf>
    <xf numFmtId="3" fontId="9" fillId="0" borderId="8" xfId="1" applyFont="1" applyBorder="1" applyAlignment="1">
      <alignment vertical="center" wrapText="1"/>
    </xf>
    <xf numFmtId="0" fontId="9" fillId="0" borderId="8" xfId="8" applyNumberFormat="1" applyFont="1" applyBorder="1" applyAlignment="1">
      <alignment vertical="top"/>
    </xf>
    <xf numFmtId="0" fontId="18" fillId="0" borderId="8" xfId="0" applyFont="1" applyBorder="1" applyAlignment="1">
      <alignment vertical="center"/>
    </xf>
    <xf numFmtId="3" fontId="2" fillId="0" borderId="8" xfId="4" applyNumberFormat="1" applyFont="1" applyBorder="1" applyAlignment="1">
      <alignment wrapText="1"/>
    </xf>
    <xf numFmtId="3" fontId="2" fillId="0" borderId="8" xfId="4" applyNumberFormat="1" applyFont="1" applyBorder="1" applyAlignment="1">
      <alignment vertical="center"/>
    </xf>
    <xf numFmtId="3" fontId="19" fillId="0" borderId="8" xfId="5" applyFont="1" applyBorder="1" applyAlignment="1">
      <alignment vertical="center" wrapText="1"/>
    </xf>
    <xf numFmtId="3" fontId="7" fillId="0" borderId="8" xfId="1" applyFont="1" applyBorder="1"/>
    <xf numFmtId="164" fontId="2" fillId="0" borderId="8" xfId="4" applyNumberFormat="1" applyFont="1" applyBorder="1" applyAlignment="1">
      <alignment horizontal="center"/>
    </xf>
    <xf numFmtId="3" fontId="4" fillId="0" borderId="8" xfId="4" applyNumberFormat="1" applyFont="1" applyBorder="1" applyAlignment="1">
      <alignment wrapText="1"/>
    </xf>
    <xf numFmtId="3" fontId="4" fillId="0" borderId="8" xfId="1" applyFont="1" applyBorder="1" applyAlignment="1">
      <alignment horizontal="center" vertical="center" wrapText="1"/>
    </xf>
    <xf numFmtId="3" fontId="2" fillId="0" borderId="8" xfId="1" applyFont="1" applyBorder="1" applyAlignment="1">
      <alignment horizontal="center" vertical="center" wrapText="1"/>
    </xf>
    <xf numFmtId="3" fontId="2" fillId="0" borderId="11" xfId="1" applyFont="1" applyBorder="1" applyAlignment="1">
      <alignment horizontal="center" vertical="center" wrapText="1"/>
    </xf>
    <xf numFmtId="3" fontId="2" fillId="0" borderId="11" xfId="4" applyNumberFormat="1" applyFont="1" applyBorder="1" applyAlignment="1">
      <alignment wrapText="1"/>
    </xf>
    <xf numFmtId="3" fontId="2" fillId="0" borderId="11" xfId="4" applyNumberFormat="1" applyFont="1" applyBorder="1"/>
    <xf numFmtId="3" fontId="2" fillId="0" borderId="11" xfId="1" applyFont="1" applyBorder="1" applyAlignment="1">
      <alignment horizontal="right" vertical="center" wrapText="1"/>
    </xf>
    <xf numFmtId="3" fontId="2" fillId="0" borderId="11" xfId="1" applyFont="1" applyBorder="1" applyAlignment="1">
      <alignment vertical="center" wrapText="1"/>
    </xf>
    <xf numFmtId="3" fontId="2" fillId="0" borderId="11" xfId="1" applyFont="1" applyBorder="1"/>
    <xf numFmtId="164" fontId="2" fillId="0" borderId="11" xfId="4" applyNumberFormat="1" applyFont="1" applyBorder="1" applyAlignment="1">
      <alignment horizontal="center"/>
    </xf>
    <xf numFmtId="0" fontId="5" fillId="0" borderId="0" xfId="0" applyFont="1" applyAlignment="1">
      <alignment wrapText="1"/>
    </xf>
    <xf numFmtId="3" fontId="2" fillId="0" borderId="4" xfId="1" applyFont="1" applyBorder="1" applyAlignment="1">
      <alignment horizontal="center" vertical="center" wrapText="1"/>
    </xf>
    <xf numFmtId="3" fontId="2" fillId="0" borderId="5" xfId="1" applyFont="1" applyBorder="1" applyAlignment="1">
      <alignment horizontal="center" vertical="center" wrapText="1"/>
    </xf>
    <xf numFmtId="3" fontId="2" fillId="0" borderId="1" xfId="1" applyFont="1" applyBorder="1" applyAlignment="1">
      <alignment horizontal="center" vertical="center" wrapText="1"/>
    </xf>
    <xf numFmtId="3" fontId="2" fillId="0" borderId="0" xfId="1" applyFont="1" applyAlignment="1">
      <alignment horizontal="center"/>
    </xf>
    <xf numFmtId="3" fontId="2" fillId="0" borderId="2" xfId="1" applyFont="1" applyBorder="1" applyAlignment="1">
      <alignment horizontal="center" vertical="center"/>
    </xf>
    <xf numFmtId="3" fontId="2" fillId="0" borderId="3" xfId="1" applyFont="1" applyBorder="1" applyAlignment="1">
      <alignment horizontal="center" vertical="center"/>
    </xf>
    <xf numFmtId="3" fontId="9" fillId="0" borderId="8" xfId="1" applyFont="1" applyFill="1" applyBorder="1" applyAlignment="1">
      <alignment horizontal="right" vertical="center" wrapText="1"/>
    </xf>
    <xf numFmtId="3" fontId="8" fillId="0" borderId="0" xfId="1" applyFont="1" applyAlignment="1">
      <alignment horizontal="center" vertical="center"/>
    </xf>
  </cellXfs>
  <cellStyles count="9">
    <cellStyle name="Normal" xfId="0" builtinId="0"/>
    <cellStyle name="Normal 30 2" xfId="6" xr:uid="{9A89F62C-7DC6-49DD-B1EB-3FA7FDF2183D}"/>
    <cellStyle name="Normal_bao cao dinh ky tuan 2012" xfId="5" xr:uid="{81A5759A-BC48-4A5B-923D-771BADE8214A}"/>
    <cellStyle name="Normal_BIEU MAU QUYET TOAN 2010" xfId="2" xr:uid="{886DF7F9-B885-4C1F-8C9C-4C38745DA7EB}"/>
    <cellStyle name="Normal_CAC PHU BIEU QUYET TOAN 2011" xfId="3" xr:uid="{3877D428-5A16-481B-B57F-A7031D882888}"/>
    <cellStyle name="Normal_Nghi quyet Phanbo Chi NS Cap tinh 2008 Dung 2" xfId="1" xr:uid="{BBFD3FA6-6D6F-407B-A8F5-CE0051D260D4}"/>
    <cellStyle name="Normal_NHAP TABMIS DT 2014 CAC HOI DAC THU" xfId="7" xr:uid="{8AED71CC-3C07-4F47-AA5E-3C9031A50A13}"/>
    <cellStyle name="Normal_So cap thong tri 2010 2" xfId="8" xr:uid="{1046A243-99B1-4E0E-99CD-B5F5D7654C7F}"/>
    <cellStyle name="Normal_TONG HOP CHI NS CAP TINH2007 2" xfId="4" xr:uid="{4A7B2853-02A2-4809-9D80-EFA98FC2E1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2" Type="http://schemas.openxmlformats.org/officeDocument/2006/relationships/externalLink" Target="externalLinks/externalLink1.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haredStrings" Target="sharedString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244289</xdr:colOff>
      <xdr:row>2</xdr:row>
      <xdr:rowOff>5043</xdr:rowOff>
    </xdr:from>
    <xdr:to>
      <xdr:col>1</xdr:col>
      <xdr:colOff>1028701</xdr:colOff>
      <xdr:row>2</xdr:row>
      <xdr:rowOff>5046</xdr:rowOff>
    </xdr:to>
    <xdr:cxnSp macro="">
      <xdr:nvCxnSpPr>
        <xdr:cNvPr id="2" name="Straight Connector 1">
          <a:extLst>
            <a:ext uri="{FF2B5EF4-FFF2-40B4-BE49-F238E27FC236}">
              <a16:creationId xmlns:a16="http://schemas.microsoft.com/office/drawing/2014/main" id="{0F62344B-1DAE-4179-B8DF-018DD02DCCA8}"/>
            </a:ext>
          </a:extLst>
        </xdr:cNvPr>
        <xdr:cNvCxnSpPr/>
      </xdr:nvCxnSpPr>
      <xdr:spPr>
        <a:xfrm flipV="1">
          <a:off x="853889" y="386043"/>
          <a:ext cx="784412" cy="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EN2\C\DOCUMENT\DAUTHAU\Dungquat\GOI3\DUNGQUAT-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svr02\NSNN-DP$\Hang\Bieu%20mau%20thu%202003%20vong%2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Users\dvknhat.STCKHH\Desktop\BC%20thu\Tiet%20kiem%20chi%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HAO%20LUU/HAO/2012/BANG%20TINH/DOI%20TUONG%20BTXH%20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Hang\Bieu%20mau%20thu%202003%20vong%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IEN2\C\WINDOWS\TEMP\3533\99Q\99Q3657\99Q3299(REV.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IEN2\C\WINDOWS\TEMP\3533\98Q\98Q301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IEN2\C\WINDOWS\TEMP\MATERIAL\%3f%3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WINDOWS\TEMP\IBASE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ang\c\Dung%20Quat\Nhom%20GC\New%20Folder\My%20Documents\3533\98Q\3533\Q\98Q2943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IEN2\C\CS3408\Standard\RP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L$-INTER"/>
      <sheetName val="MTL$-TRUNCK-AG"/>
      <sheetName val="MTL$-PRODTANK-UG"/>
      <sheetName val="MTL$-PRODTANK-AG"/>
      <sheetName val="MTL$-JETTY"/>
      <sheetName val="MTL$-TRUNCK-UG"/>
      <sheetName val="XL4Poppy"/>
      <sheetName val="Cong cu dung cu"/>
      <sheetName val="Kiem ke Quy"/>
      <sheetName val="Kiem ke TSCD"/>
      <sheetName val="vat tu"/>
      <sheetName val="Cong trinh do dang 2002"/>
      <sheetName val="Sheet6"/>
      <sheetName val="Sheet7"/>
      <sheetName val="Sheet8"/>
      <sheetName val="Sheet9"/>
      <sheetName val="Sheet10"/>
      <sheetName val="Sheet1"/>
      <sheetName val="Sheet2"/>
      <sheetName val="Sheet3"/>
      <sheetName val="Sheet4"/>
      <sheetName val="Sheet5"/>
      <sheetName val="Gia VL"/>
      <sheetName val="Bang gia ca may"/>
      <sheetName val="Bang luong CB"/>
      <sheetName val="Bang P.tich CT"/>
      <sheetName val="D.toan chi tiet"/>
      <sheetName val="Bang TH Dtoan"/>
      <sheetName val="XXXXXXXX"/>
      <sheetName val="NC10"/>
      <sheetName val="VL10"/>
      <sheetName val="CFmay10"/>
      <sheetName val="627(10)"/>
      <sheetName val="T1"/>
      <sheetName val="CN"/>
      <sheetName val="Capphoivua"/>
      <sheetName val="cau"/>
      <sheetName val="cong"/>
      <sheetName val="nhua"/>
      <sheetName val="chitiet"/>
      <sheetName val="DuThauSuaLoi"/>
      <sheetName val="TongHopSuaLoi"/>
      <sheetName val="GT"/>
      <sheetName val="TH"/>
      <sheetName val="tienluong"/>
      <sheetName val="0000000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KLMAY"/>
      <sheetName val="long-xe"/>
      <sheetName val="hoa"/>
      <sheetName val="viet"/>
      <sheetName val="hung"/>
      <sheetName val="tuan"/>
      <sheetName val="dai"/>
      <sheetName val="truong"/>
      <sheetName val="cuong"/>
      <sheetName val="thanh-bx"/>
      <sheetName val="minh-bl"/>
      <sheetName val="kh-hd"/>
      <sheetName val="binh"/>
      <sheetName val="cung"/>
      <sheetName val="chien"/>
      <sheetName val="chien (2)"/>
      <sheetName val="chien (3)"/>
      <sheetName val="xa"/>
      <sheetName val="huy"/>
      <sheetName val="thuan"/>
      <sheetName val="thang"/>
      <sheetName val="dong"/>
      <sheetName val="thai"/>
      <sheetName val="ngoc"/>
      <sheetName val="hien"/>
      <sheetName val="long"/>
      <sheetName val="phuong"/>
      <sheetName val="kieu"/>
      <sheetName val="thucong1"/>
      <sheetName val="Thucong2"/>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Sua (2)"/>
      <sheetName val="Sua"/>
      <sheetName val="DGKSDA"/>
      <sheetName val="TH_BVTC"/>
      <sheetName val="BVTC"/>
      <sheetName val="T.hop -T1"/>
      <sheetName val="T.Hop-T2"/>
      <sheetName val="T.Hop-T3"/>
      <sheetName val="SD1"/>
      <sheetName val="SD2"/>
      <sheetName val="SD7"/>
      <sheetName val="SD8"/>
      <sheetName val="SD9"/>
      <sheetName val="SD11"/>
      <sheetName val="SD12"/>
      <sheetName val="TVSD"/>
      <sheetName val="KL DUONG DC L = 90m"/>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TH theo tinh"/>
      <sheetName val="TH theo hang muc"/>
      <sheetName val="Quang Tri"/>
      <sheetName val="TTHue"/>
      <sheetName val="Da Nang"/>
      <sheetName val="Quang Nam"/>
      <sheetName val="Quang Ngai"/>
      <sheetName val="TH DH-QN"/>
      <sheetName val="KP HD"/>
      <sheetName val="DB HD"/>
      <sheetName val="QTNC-2002"/>
      <sheetName val="QTNC2003"/>
      <sheetName val="QTNC-Tong hop"/>
      <sheetName val="QTVT-Tong hop"/>
      <sheetName val="GTQT-Tong hop"/>
      <sheetName val="QT - Duet"/>
      <sheetName val="Sheet11"/>
      <sheetName val="Sheet12"/>
      <sheetName val="Sheet13"/>
      <sheetName val="Sheet14"/>
      <sheetName val="Sheet15"/>
      <sheetName val="Sheet16"/>
      <sheetName val="TH du toan "/>
      <sheetName val="Du toan "/>
      <sheetName val="C.Tinh"/>
      <sheetName val="TK_cap"/>
      <sheetName val="tong hop"/>
      <sheetName val="phan tich DG"/>
      <sheetName val="gia vat lieu"/>
      <sheetName val="gia xe may"/>
      <sheetName val="gia nhan cong"/>
      <sheetName val="XL4Test5"/>
      <sheetName val="KM"/>
      <sheetName val="KHOANMUC"/>
      <sheetName val="QTNC"/>
      <sheetName val="CPQL"/>
      <sheetName val="SANLUONG"/>
      <sheetName val="SSCP-SL"/>
      <sheetName val="CPSX"/>
      <sheetName val="KQKD"/>
      <sheetName val="CDSL (2)"/>
      <sheetName val="HDGK-02"/>
      <sheetName val="HDGK-03"/>
      <sheetName val="HDGK-06"/>
      <sheetName val="Cover"/>
      <sheetName val="Explain"/>
      <sheetName val="General"/>
      <sheetName val="General (2)"/>
      <sheetName val="Detail price"/>
      <sheetName val="Material"/>
      <sheetName val="Machinery"/>
      <sheetName val="Material (2)"/>
      <sheetName val="Machinery (2)"/>
      <sheetName val="HDGK-D3"/>
      <sheetName val="TLGK-D3"/>
      <sheetName val="TLSon"/>
      <sheetName val="HDGK"/>
      <sheetName val="DTTC"/>
      <sheetName val="Xuong KCT"/>
      <sheetName val="HDGK-Xuong KCT (2)"/>
      <sheetName val="Doi CTlap"/>
      <sheetName val="Doi PCS"/>
      <sheetName val="Xuong DT"/>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20% BHXH"/>
      <sheetName val="TrÝch 2%KPC§"/>
      <sheetName val="TrÝch 3% BHYT"/>
      <sheetName val="SD cac TK"/>
      <sheetName val="TK336"/>
      <sheetName val="Chart1"/>
      <sheetName val="chi tiet 131"/>
      <sheetName val="Ke chi"/>
      <sheetName val="T9-2004"/>
      <sheetName val="T9-MD1"/>
      <sheetName val="T10-2004"/>
      <sheetName val="T10-MD1"/>
      <sheetName val="T11-2004"/>
      <sheetName val="T11-MD1"/>
      <sheetName val="T12-2004"/>
      <sheetName val="T12-MD1"/>
      <sheetName val="PC"/>
      <sheetName val="Ph-Thu"/>
      <sheetName val="Ph-Thu (2)"/>
      <sheetName val="PC (2)"/>
      <sheetName val="Chart2"/>
      <sheetName val="PC (3)"/>
      <sheetName val="MTL__INTER"/>
      <sheetName val=""/>
      <sheetName val="DTCT"/>
      <sheetName val="PTVT"/>
      <sheetName val="THDT"/>
      <sheetName val="THVT"/>
      <sheetName val="THGT"/>
      <sheetName val="ptvl0-1"/>
      <sheetName val="0-1"/>
      <sheetName val="ptvl4-5"/>
      <sheetName val="4-5"/>
      <sheetName val="ptvl3-4"/>
      <sheetName val="3-4"/>
      <sheetName val="ptvl2-3"/>
      <sheetName val="2-3"/>
      <sheetName val="vlcong"/>
      <sheetName val="ptvl1-2"/>
      <sheetName val="1-2"/>
      <sheetName val="Bang ke chi tiet "/>
      <sheetName val="km345+400-km345+500 (6'-"/>
      <sheetName val="BKXN"/>
      <sheetName val="Tokhai"/>
      <sheetName val="Tokhai (2)"/>
      <sheetName val="BKHT"/>
      <sheetName val="HT"/>
      <sheetName val="giait"/>
      <sheetName val="PLbkhh"/>
      <sheetName val="TKDC11"/>
      <sheetName val="giait (2)"/>
      <sheetName val="TH thue"/>
      <sheetName val="XN Thue"/>
      <sheetName val="BH"/>
      <sheetName val="BH (2)"/>
      <sheetName val="BTH -L"/>
      <sheetName val="SLQ3"/>
      <sheetName val="QTD1"/>
      <sheetName val="THQT"/>
      <sheetName val="THQT (2)"/>
      <sheetName val="ms2"/>
      <sheetName val="TKSDD"/>
      <sheetName val="XNthue"/>
      <sheetName val="TR"/>
      <sheetName val="KTVT"/>
      <sheetName val="ktvt2"/>
      <sheetName val="TB-D2"/>
      <sheetName val="TB-D4"/>
      <sheetName val="TB-D5"/>
      <sheetName val="QT-TSCD"/>
      <sheetName val="MTB"/>
      <sheetName val="XN CUC THUE"/>
      <sheetName val="TT-THUE"/>
      <sheetName val="GXN"/>
      <sheetName val="Gthue"/>
      <sheetName val="T.TRI"/>
      <sheetName val="thkk"/>
      <sheetName val="GTr"/>
      <sheetName val="TK01 (2)"/>
      <sheetName val="M02B"/>
      <sheetName val="TK01"/>
      <sheetName val="bk mua"/>
      <sheetName val="bk ban"/>
      <sheetName val="moi11"/>
      <sheetName val="bk moi 02"/>
      <sheetName val="bk DC"/>
      <sheetName val="bk moi03"/>
      <sheetName val="bcn (2)"/>
      <sheetName val="bcn (3)"/>
      <sheetName val="bcn T3"/>
      <sheetName val="bcnM"/>
      <sheetName val="4b-TC"/>
      <sheetName val="03-TC"/>
      <sheetName val="06-TC"/>
      <sheetName val="01-TC"/>
      <sheetName val="KHVLD"/>
      <sheetName val="11TC"/>
      <sheetName val="01-KHTC"/>
      <sheetName val="06 -TC"/>
      <sheetName val="06 -TC (2)"/>
      <sheetName val="PPLN 05-tc"/>
      <sheetName val="PPLN 05-tc (3)"/>
      <sheetName val="TH ghi so"/>
      <sheetName val="dieu chinh"/>
      <sheetName val="PPLN Q4"/>
      <sheetName val="kk"/>
      <sheetName val="PPLN 05-tc (2)"/>
      <sheetName val="01-KH"/>
      <sheetName val="PPLN Q1-04"/>
      <sheetName val="PPLN Q1-04 (2)"/>
      <sheetName val="ptgt"/>
      <sheetName val="ptgt (2)"/>
      <sheetName val="th thue dt"/>
      <sheetName val="QT SDV"/>
      <sheetName val="QTTHUE TNDN"/>
      <sheetName val="qt thue gtgt"/>
      <sheetName val="th thue gtgt"/>
      <sheetName val="TK-TDT-CP-TN"/>
      <sheetName val="pl thue"/>
      <sheetName val="QTCBH-YT"/>
      <sheetName val="BCTHXDCB"/>
      <sheetName val="DTXDCB"/>
      <sheetName val="qt chi snyt"/>
      <sheetName val="BCKPCD"/>
      <sheetName val="BCthunop BHXH"/>
      <sheetName val="BCthunop BHYT"/>
      <sheetName val="BCTH-BHXH-YT"/>
      <sheetName val="BTH TTT"/>
      <sheetName val="khai thue tndn"/>
      <sheetName val="khai thue tndn (2)"/>
      <sheetName val="sdt1"/>
      <sheetName val="dc sdu thue"/>
      <sheetName val="cac CT (2)"/>
      <sheetName val="nv"/>
      <sheetName val="m.cdkt-ts"/>
      <sheetName val="m.nv"/>
      <sheetName val="m.cac CT"/>
      <sheetName val="BC KHDT"/>
      <sheetName val="III - NV"/>
      <sheetName val="BC-SDNVKH"/>
      <sheetName val="bc nam"/>
      <sheetName val="KH TSCD"/>
      <sheetName val="KE LV"/>
      <sheetName val="KH6TH"/>
      <sheetName val="KH KHCB-QI"/>
      <sheetName val="M.QII"/>
      <sheetName val="TH2XE"/>
      <sheetName val="bcKH-SC Q3"/>
      <sheetName val="bcKH-SC Q4"/>
      <sheetName val="bcKH-SC (3)"/>
      <sheetName val="bcKK TS"/>
      <sheetName val="bcKK 2003"/>
      <sheetName val="bcKK 2004 (2)"/>
      <sheetName val="bcKK T9"/>
      <sheetName val="TKHtruoc"/>
      <sheetName val="bc SCL"/>
      <sheetName val="KHCB2003"/>
      <sheetName val="m.BC kh KhH (2)"/>
      <sheetName val="KH KHCB"/>
      <sheetName val="mKH KHCB"/>
      <sheetName val="01qtdn"/>
      <sheetName val="03"/>
      <sheetName val="04"/>
      <sheetName val="05"/>
      <sheetName val="08"/>
      <sheetName val="scl-1"/>
      <sheetName val="scl-2"/>
      <sheetName val="bc mua ts"/>
      <sheetName val="(2)"/>
      <sheetName val="bbkk"/>
      <sheetName val="131"/>
      <sheetName val="331"/>
      <sheetName val="131-2 (2)"/>
      <sheetName val="ke muaTB"/>
      <sheetName val="THCP-HD4"/>
      <sheetName val="bcqt"/>
      <sheetName val="10000000"/>
      <sheetName val="KTQT-AFC"/>
      <sheetName val="KTQT-KH"/>
      <sheetName val="CLDG"/>
      <sheetName val="CLKL"/>
      <sheetName val="Bang du toan"/>
      <sheetName val="Tonghop"/>
      <sheetName val="Bu gia"/>
      <sheetName val="PT vat tu"/>
      <sheetName val="DT"/>
      <sheetName val="CP"/>
      <sheetName val="BCT6"/>
      <sheetName val="T9"/>
      <sheetName val="T6"/>
      <sheetName val="T3"/>
      <sheetName val="T10"/>
      <sheetName val="T2"/>
      <sheetName val="bk1"/>
      <sheetName val="nk1"/>
      <sheetName val="TK133"/>
      <sheetName val="TK 136"/>
      <sheetName val="TK 138"/>
      <sheetName val="TK141"/>
      <sheetName val="TK142"/>
      <sheetName val="BK3"/>
      <sheetName val="BPBNVL"/>
      <sheetName val="TK 154"/>
      <sheetName val="TK 155"/>
      <sheetName val="TK211"/>
      <sheetName val="TK214"/>
      <sheetName val="BPBKH"/>
      <sheetName val="TK 331"/>
      <sheetName val="TK334"/>
      <sheetName val="BPBTL"/>
      <sheetName val="TK335"/>
      <sheetName val="TK 336"/>
      <sheetName val="TK 338"/>
      <sheetName val="BK4"/>
      <sheetName val="BK5"/>
      <sheetName val="NK7 P1"/>
      <sheetName val="NK7 P2"/>
      <sheetName val="NK7 P3"/>
      <sheetName val="NKCT 8"/>
      <sheetName val="BCDPS"/>
      <sheetName val="TongHopSuaLoé"/>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331"/>
      <sheetName val="TK 341vay dai han "/>
      <sheetName val="TK311"/>
      <sheetName val="TK 214"/>
      <sheetName val="TK 212"/>
      <sheetName val="Chi tiet TK 211"/>
      <sheetName val="TK 211"/>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Bang TH Dtman"/>
      <sheetName val="Phieu cao do K95"/>
      <sheetName val="Lop 1 K98"/>
      <sheetName val="MTO REV.2(ARMOR)"/>
      <sheetName val="tuၡn"/>
      <sheetName val="mau c47"/>
      <sheetName val="Thang 1"/>
      <sheetName val="Thang 10"/>
      <sheetName val="km342+500-km342+690 (2)"/>
      <sheetName val="MTL$-TRUNCK-AO"/>
      <sheetName val="Du toan"/>
      <sheetName val="Phan tich vat tu"/>
      <sheetName val="Tong hop vat tu"/>
      <sheetName val="Tong hop gia"/>
      <sheetName val="Tro giup"/>
      <sheetName val="Nhan cong"/>
      <sheetName val="May thi cong"/>
      <sheetName val="Chi phi chung"/>
      <sheetName val="Config"/>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ong con' vu hcm (6)"/>
      <sheetName val="km345+661-kms45+000 (2)"/>
      <sheetName val="km338+1w6-km338+230"/>
      <sheetName val="km338+439-km388+571.x9"/>
      <sheetName val="km337+u33.60-km338 (2)"/>
      <sheetName val="km345+400-km345+5 0 (3) (2)"/>
      <sheetName val="km337+136-ki337-350"/>
      <sheetName val="SD0"/>
      <sheetName val="Thong so chinh"/>
      <sheetName val="44"/>
      <sheetName val="43"/>
      <sheetName val="42"/>
      <sheetName val="41"/>
      <sheetName val="40"/>
      <sheetName val="39"/>
      <sheetName val="38"/>
      <sheetName val="37"/>
      <sheetName val="36"/>
      <sheetName val="35"/>
      <sheetName val="34"/>
      <sheetName val="33"/>
      <sheetName val="32"/>
      <sheetName val="31"/>
      <sheetName val="30"/>
      <sheetName val="29"/>
      <sheetName val="28"/>
      <sheetName val="27"/>
      <sheetName val="26"/>
      <sheetName val="25"/>
      <sheetName val="24"/>
      <sheetName val="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refreshError="1"/>
      <sheetData sheetId="186" refreshError="1"/>
      <sheetData sheetId="187" refreshError="1"/>
      <sheetData sheetId="188" refreshError="1"/>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refreshError="1"/>
      <sheetData sheetId="261" refreshError="1"/>
      <sheetData sheetId="262"/>
      <sheetData sheetId="263"/>
      <sheetData sheetId="264"/>
      <sheetData sheetId="265" refreshError="1"/>
      <sheetData sheetId="266" refreshError="1"/>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refreshError="1"/>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refreshError="1"/>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refreshError="1"/>
      <sheetData sheetId="592" refreshError="1"/>
      <sheetData sheetId="593" refreshError="1"/>
      <sheetData sheetId="594" refreshError="1"/>
      <sheetData sheetId="595" refreshError="1"/>
      <sheetData sheetId="596"/>
      <sheetData sheetId="597" refreshError="1"/>
      <sheetData sheetId="598" refreshError="1"/>
      <sheetData sheetId="599" refreshError="1"/>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u NSNN(V2)"/>
      <sheetName val="Dt 2001"/>
      <sheetName val="tinh CD DT"/>
      <sheetName val="Thu NSNN (V1)"/>
      <sheetName val="mau"/>
      <sheetName val="dongia (2)"/>
      <sheetName val="DGXDCB_DD"/>
      <sheetName val="DONGIA"/>
      <sheetName val="DI-ESTI"/>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02"/>
      <sheetName val="PL01"/>
      <sheetName val="PL02 (khong chia)"/>
      <sheetName val="Dt 2001"/>
    </sheetNames>
    <sheetDataSet>
      <sheetData sheetId="0">
        <row r="18">
          <cell r="H18">
            <v>7711669.3424000004</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I TUONG BTXH 2012"/>
      <sheetName val="#REF"/>
      <sheetName val="MTL$-INTER"/>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u NSNN(V2)"/>
      <sheetName val="Dt 2001"/>
      <sheetName val="tinh CD DT"/>
      <sheetName val="Thu NSNN (V1)"/>
      <sheetName val="mau"/>
    </sheetNames>
    <sheetDataSet>
      <sheetData sheetId="0" refreshError="1"/>
      <sheetData sheetId="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MTO REV.0"/>
      <sheetName val="VENDOR-QUOTES"/>
      <sheetName val="SUM REV.0"/>
      <sheetName val="SUM-BQ"/>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Tong San luong"/>
      <sheetName val="TQT"/>
      <sheetName val="Tong Quyettoan"/>
      <sheetName val="Quyettoan 2001"/>
      <sheetName val="TT tam ung"/>
      <sheetName val="QT thue 2001"/>
      <sheetName val="P bo CPC 2001"/>
      <sheetName val="PB KHTS 2001"/>
      <sheetName val="Dieuchinh thueVAT"/>
      <sheetName val="XL4Poppy"/>
      <sheetName val="Gia VL"/>
      <sheetName val="Bang gia ca may"/>
      <sheetName val="Bang luong CB"/>
      <sheetName val="Bang P.tich CT"/>
      <sheetName val="D.toan chi tiet"/>
      <sheetName val="Bang TH Dtoan"/>
      <sheetName val="XXXXXXXX"/>
      <sheetName val="THUTHAU99"/>
      <sheetName val="THUTHAU6T_2000"/>
      <sheetName val="THUTHAU_QuyIII_2000"/>
      <sheetName val="Yaly"/>
      <sheetName val="THUTHAU_Nam_2000"/>
      <sheetName val="Soconnop_nam2000"/>
      <sheetName val="THUTHAU_Nam 2000"/>
      <sheetName val="B chinh 6 thang nam 2001"/>
      <sheetName val="B chinh Q3  nam 2001 "/>
      <sheetName val="SD1"/>
      <sheetName val="SD2"/>
      <sheetName val="SD4"/>
      <sheetName val="SD6"/>
      <sheetName val="SD7"/>
      <sheetName val="SD8"/>
      <sheetName val="SD9"/>
      <sheetName val="SD10"/>
      <sheetName val="SD12"/>
      <sheetName val="SD12 (2)"/>
      <sheetName val="Tv"/>
      <sheetName val="Bang ke cac CT"/>
      <sheetName val="000"/>
      <sheetName val="XX0"/>
      <sheetName val="XXX"/>
      <sheetName val="Dong Dau"/>
      <sheetName val="Sau dong"/>
      <sheetName val="Ma xa"/>
      <sheetName val="Me tri"/>
      <sheetName val="My dinh"/>
      <sheetName val="Tong cong"/>
      <sheetName val="Sheet4"/>
      <sheetName val="Sheet5"/>
      <sheetName val="moma o 7+9"/>
      <sheetName val="Sheet2"/>
      <sheetName val="Sheet3"/>
      <sheetName val="Do K"/>
      <sheetName val="G hop"/>
      <sheetName val="DCTC"/>
      <sheetName val="T hop"/>
      <sheetName val="Sheet1"/>
      <sheetName val="TPHcat"/>
      <sheetName val="TPH da"/>
      <sheetName val="Hoan thanh"/>
      <sheetName val="Khoach"/>
      <sheetName val="hoan th 15"/>
      <sheetName val="Khoach 15"/>
      <sheetName val="HT 22"/>
      <sheetName val="KH 22"/>
      <sheetName val="KH29"/>
      <sheetName val="KH T8"/>
      <sheetName val="T11"/>
      <sheetName val="T10"/>
      <sheetName val="T8"/>
      <sheetName val="T7"/>
      <sheetName val="Kh48"/>
      <sheetName val="Ht 48"/>
      <sheetName val="Ht128"/>
      <sheetName val="ht12"/>
      <sheetName val="Kh 12"/>
      <sheetName val="ht 20-10"/>
      <sheetName val="ht 24-11"/>
      <sheetName val="kh20-1"/>
      <sheetName val="Ht 20-1"/>
      <sheetName val="KH 12-1"/>
      <sheetName val="HT 12-1"/>
      <sheetName val="KH 5-1"/>
      <sheetName val="HT 5-1"/>
      <sheetName val="Kh29-12"/>
      <sheetName val="Ht29-12"/>
      <sheetName val="KH22-12"/>
      <sheetName val="Ht 22-12"/>
      <sheetName val="KH15-12"/>
      <sheetName val="Ht 15-12"/>
      <sheetName val="kh 7-12"/>
      <sheetName val="ht 7-12"/>
      <sheetName val="kh 30-11"/>
      <sheetName val="ht 30-11"/>
      <sheetName val="kh24-11"/>
      <sheetName val="kh 17-11"/>
      <sheetName val="ht 17-11"/>
      <sheetName val="kh 10-11"/>
      <sheetName val="ht 10-11"/>
      <sheetName val="kh 2-11"/>
      <sheetName val="ht 02-11"/>
      <sheetName val="kh 27-10"/>
      <sheetName val="ht 27-10"/>
      <sheetName val="kh28-10"/>
      <sheetName val="Kh 6-10"/>
      <sheetName val="06-10"/>
      <sheetName val="29-9"/>
      <sheetName val="22-9"/>
      <sheetName val="16-9"/>
      <sheetName val="8-9"/>
      <sheetName val="1-9"/>
      <sheetName val="26-8"/>
      <sheetName val="n198"/>
      <sheetName val="kh128"/>
      <sheetName val="HT29"/>
      <sheetName val="Quang Tri"/>
      <sheetName val="TTHue"/>
      <sheetName val="Da Nang"/>
      <sheetName val="Quang Nam"/>
      <sheetName val="Quang Ngai"/>
      <sheetName val="TH DH-QN"/>
      <sheetName val="KP HD"/>
      <sheetName val="DB HD"/>
      <sheetName val="TH"/>
      <sheetName val="du tru di BT,TV,BPhuoc1"/>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00000000"/>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km345+400-km345+500 (2)"/>
      <sheetName val="km337+00-km337+34 (3)"/>
      <sheetName val="cong ty so 9 VINACONEX"/>
      <sheetName val="cong ty so 9 VINACONEX (2)"/>
      <sheetName val="CBR"/>
      <sheetName val="Congty"/>
      <sheetName val="VPPN"/>
      <sheetName val="XN74"/>
      <sheetName val="XN54"/>
      <sheetName val="XN33"/>
      <sheetName val="NK96"/>
      <sheetName val="XL4Test5"/>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tong hop"/>
      <sheetName val="phan tich DG"/>
      <sheetName val="gia vat lieu"/>
      <sheetName val="gia xe may"/>
      <sheetName val="gia nhan cong"/>
      <sheetName val="ThietKe"/>
      <sheetName val="HoSoMT"/>
      <sheetName val="GiamSat"/>
      <sheetName val="ThamDinhTKKT"/>
      <sheetName val="ThamDinhDT"/>
      <sheetName val="QLDA"/>
      <sheetName val="TM"/>
      <sheetName val="TM (2)"/>
      <sheetName val="KPTH"/>
      <sheetName val="KPTH (2)"/>
      <sheetName val="Noi Suy"/>
      <sheetName val="Bia (2)"/>
      <sheetName val="Gia NC"/>
      <sheetName val="00000001"/>
      <sheetName val="00000002"/>
      <sheetName val="20000000"/>
      <sheetName val="30000000"/>
      <sheetName val="LUY KE LO Hang"/>
      <sheetName val="Ng - 01"/>
      <sheetName val="Ng- 02"/>
      <sheetName val="Ng-03"/>
      <sheetName val="Ng - 04"/>
      <sheetName val="Ng - 05"/>
      <sheetName val="Ng - 06"/>
      <sheetName val="Ng - 07"/>
      <sheetName val="Ng - 08"/>
      <sheetName val="Ng - 9"/>
      <sheetName val="Ng - 10"/>
      <sheetName val="NG - 11"/>
      <sheetName val="NG - 12"/>
      <sheetName val="NG - 13"/>
      <sheetName val="NG - 14"/>
      <sheetName val="NG -15"/>
      <sheetName val="NG - 16"/>
      <sheetName val="Sheet16"/>
      <sheetName val="Sheet15"/>
      <sheetName val="Sheet14"/>
      <sheetName val="Sheet13"/>
      <sheetName val="Sheet12"/>
      <sheetName val="Sheet11"/>
      <sheetName val="Sheet10"/>
      <sheetName val="Sheet9"/>
      <sheetName val="Sheet8"/>
      <sheetName val="Sheet7"/>
      <sheetName val="Sheet6"/>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Ha Thanh"/>
      <sheetName val="KHNN"/>
      <sheetName val="DPRRtm"/>
      <sheetName val="CT"/>
      <sheetName val="CLVL"/>
      <sheetName val="TL kenh Hon Cut"/>
      <sheetName val="Hon Soi"/>
      <sheetName val="TK331A"/>
      <sheetName val="TK131B"/>
      <sheetName val="TK131A"/>
      <sheetName val="TK 331c1"/>
      <sheetName val="TK331C"/>
      <sheetName val="CT331-2003"/>
      <sheetName val="CT 331"/>
      <sheetName val="CT131-2003"/>
      <sheetName val="CT 131"/>
      <sheetName val="TK331B"/>
      <sheetName val="Suachua"/>
      <sheetName val="PhanTienXuan"/>
      <sheetName val="Quy"/>
      <sheetName val="NguyenHuyen"/>
      <sheetName val="LeVanDung"/>
      <sheetName val="Co gioi- Nam Mu"/>
      <sheetName val="Co gioi -Na Hang"/>
      <sheetName val="PVNA"/>
      <sheetName val="ToDien"/>
      <sheetName val="Le Thanh Buong"/>
      <sheetName val="B ay"/>
      <sheetName val="S y"/>
      <sheetName val="Gian tiep"/>
      <sheetName val="Ky Thuat"/>
      <sheetName val="Tonghop"/>
      <sheetName val="TK 1331"/>
      <sheetName val="BKe Von vay"/>
      <sheetName val="CP "/>
      <sheetName val="NK Chung"/>
      <sheetName val="So cai"/>
      <sheetName val="NK Thu -Chi"/>
      <sheetName val="SQTM"/>
      <sheetName val="DKCtu"/>
      <sheetName val="CtuGso"/>
      <sheetName val="BCTC"/>
      <sheetName val="Tdoi HD"/>
      <sheetName val="40000000"/>
      <sheetName val="50000000"/>
      <sheetName val="60000000"/>
      <sheetName val="MTO REV_0"/>
      <sheetName val="DG"/>
      <sheetName val="BTH"/>
      <sheetName val="VLQI-2005"/>
      <sheetName val="00000003"/>
      <sheetName val="Quang T2i"/>
      <sheetName val="Quang Ngaa"/>
      <sheetName val="[99Q3299(REV.0).xlsÝK253 AC"/>
      <sheetName val="LUONG1"/>
      <sheetName val="Khoan khau tru"/>
      <sheetName val="cac khoan nop"/>
      <sheetName val="Doan phi CD"/>
      <sheetName val="Tro giup CN"/>
      <sheetName val="QTOAN C.T"/>
      <sheetName val="B.PPL"/>
      <sheetName val="Hop don vi"/>
      <sheetName val="XIN T.TOAN CPC"/>
      <sheetName val="Luong ranh PL"/>
      <sheetName val="Luong noi TPL"/>
      <sheetName val="CAP PHAT LUONG"/>
      <sheetName val="DTCT"/>
      <sheetName val="PTVT"/>
      <sheetName val="THDT"/>
      <sheetName val="THVT"/>
      <sheetName val="THGT"/>
      <sheetName val="VAY"/>
      <sheetName val="Bom"/>
      <sheetName val="Chart1"/>
      <sheetName val="thang1"/>
      <sheetName val="K243 K98"/>
      <sheetName val="_x000b_255"/>
      <sheetName val=""/>
      <sheetName val=" bdca3"/>
      <sheetName val=" BDA3"/>
      <sheetName val="CHAM CONG  nam2004"/>
      <sheetName val="CA 3 &amp; DOC HAI 04"/>
      <sheetName val=" BVCQ"/>
      <sheetName val=" BVBH"/>
      <sheetName val=" BVPXL"/>
      <sheetName val="Cham cong (5)"/>
      <sheetName val="CATHODIC PROTEATION"/>
      <sheetName val="DT"/>
      <sheetName val="CP"/>
      <sheetName val="BCT6"/>
      <sheetName val="Tien luong"/>
      <sheetName val="Phan tich"/>
      <sheetName val="Kinh phi"/>
      <sheetName val="Chenh lech"/>
      <sheetName val="TH phan dien"/>
      <sheetName val="Tong hop PXL"/>
      <sheetName val="Van chuyen"/>
      <sheetName val="TH toan bo"/>
      <sheetName val="KP phan dien"/>
      <sheetName val="Phan nuoc"/>
      <sheetName val="TH phan nuoc"/>
      <sheetName val="Kinh phi TDCD"/>
      <sheetName val="Phan tich TDCD"/>
      <sheetName val="Chen lech TDCD"/>
      <sheetName val="Tong hop TDCD"/>
      <sheetName val="Sheet17"/>
      <sheetName val="Sheet18"/>
      <sheetName val="Sheet19"/>
      <sheetName val="Sheet20"/>
      <sheetName val="Sheet21"/>
      <sheetName val="Sheet22"/>
      <sheetName val="Sheet23"/>
      <sheetName val="Sheet24"/>
      <sheetName val="Sheet25"/>
      <sheetName val="Nhieu"/>
      <sheetName val="Dung"/>
      <sheetName val="Dung T"/>
      <sheetName val="Bao tuoi tre"/>
      <sheetName val="Tu liem"/>
      <sheetName val="UBDTMN"/>
      <sheetName val="Ban Cde"/>
      <sheetName val="Thach"/>
      <sheetName val="Duong"/>
      <sheetName val="PHBCTU"/>
      <sheetName val="Khac"/>
      <sheetName val="Chi tiet"/>
      <sheetName val="31.3.03"/>
      <sheetName val="PT"/>
      <sheetName val="BD52"/>
      <sheetName val="Coc 52"/>
      <sheetName val="BD225"/>
      <sheetName val="Coc 225"/>
      <sheetName val="Kc giavonQ1.05"/>
      <sheetName val="Gan tru thue"/>
      <sheetName val="DThu"/>
      <sheetName val="Nhap KPCT"/>
      <sheetName val="PBo KPCT"/>
      <sheetName val="KP nop CT"/>
      <sheetName val="PB LV CNhanh"/>
      <sheetName val="PB CPC"/>
      <sheetName val="PB LV doi Q4"/>
      <sheetName val="PB LV doi"/>
      <sheetName val="GtQ4.05L4"/>
      <sheetName val="GTQ4.05L3"/>
      <sheetName val="GTQ4.05 L2"/>
      <sheetName val="GTQ4.05"/>
      <sheetName val="GT Q3,05 sua"/>
      <sheetName val="GT Kc Q3.05"/>
      <sheetName val="GT Q2.05"/>
      <sheetName val="GT01.2005"/>
      <sheetName val="+h 10-11"/>
      <sheetName val="{h28-10"/>
      <sheetName val="DSKH HN"/>
      <sheetName val="NKY "/>
      <sheetName val="DS-TT"/>
      <sheetName val=" HN NHAP"/>
      <sheetName val="KHO HN"/>
      <sheetName val="CNO "/>
      <sheetName val="Duong cong_x0000_vu hcm (7;) (2)"/>
      <sheetName val="km341+1077 -km341+!177.61"/>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99Q3299(REV.0)"/>
      <sheetName val="ၨt 24-11"/>
      <sheetName val="SD12_x0000_(2)"/>
      <sheetName val="D_x0003_TC"/>
      <sheetName val="tde"/>
      <sheetName val="tong"/>
      <sheetName val="Lamson"/>
      <sheetName val="luongson"/>
      <sheetName val="phuoctien"/>
      <sheetName val="phuoc dai"/>
      <sheetName val="phuocthang"/>
      <sheetName val="phuocthanh"/>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ThanhcoSONTAY"/>
      <sheetName val="Thanhco tong hop"/>
      <sheetName val="Truong Ba Trai(xong)"/>
      <sheetName val="QL32Tranh ST"/>
      <sheetName val="NGUYEN VAN TROI Goi3"/>
      <sheetName val="Nut GT D.Anh Troi (xong)"/>
      <sheetName val="B.xung D.DanHoa-ThanhVan(xong)"/>
      <sheetName val="Cai tao ben Tro(xong)"/>
      <sheetName val="Dien Tien phong (Bx)"/>
      <sheetName val="Cong Tan My"/>
      <sheetName val="Tong hop(Chinh)"/>
      <sheetName val="_x0005_"/>
      <sheetName val="Dt 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sheetData sheetId="133"/>
      <sheetData sheetId="134"/>
      <sheetData sheetId="135"/>
      <sheetData sheetId="136"/>
      <sheetData sheetId="137"/>
      <sheetData sheetId="138"/>
      <sheetData sheetId="139"/>
      <sheetData sheetId="140" refreshError="1"/>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refreshError="1"/>
      <sheetData sheetId="414"/>
      <sheetData sheetId="415"/>
      <sheetData sheetId="416" refreshError="1"/>
      <sheetData sheetId="417"/>
      <sheetData sheetId="418" refreshError="1"/>
      <sheetData sheetId="419"/>
      <sheetData sheetId="420"/>
      <sheetData sheetId="421"/>
      <sheetData sheetId="422"/>
      <sheetData sheetId="423"/>
      <sheetData sheetId="424"/>
      <sheetData sheetId="425"/>
      <sheetData sheetId="426"/>
      <sheetData sheetId="427" refreshError="1"/>
      <sheetData sheetId="428"/>
      <sheetData sheetId="429"/>
      <sheetData sheetId="430" refreshError="1"/>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ctional Evaluation REV.1"/>
      <sheetName val="4.1 (2)"/>
      <sheetName val="4.2"/>
      <sheetName val="4.3"/>
      <sheetName val="4.4"/>
      <sheetName val="4.5"/>
      <sheetName val="4.6"/>
      <sheetName val="4.7"/>
      <sheetName val="4.8"/>
      <sheetName val="4.9"/>
      <sheetName val="ELECTRICAL MTO REV.1"/>
      <sheetName val="ELECTRICAL MTO REV.0"/>
      <sheetName val="4.1"/>
      <sheetName val="BULK"/>
      <sheetName val="PANEL"/>
      <sheetName val="O.Do-Cong Cai tat"/>
      <sheetName val="Cty CTGT 1 TN "/>
      <sheetName val="O Khue Qlo 3"/>
      <sheetName val="O.Do-TNVCA Q.ninh"/>
      <sheetName val="O chien QL 53-1413"/>
      <sheetName val="O.chien QL53-3311"/>
      <sheetName val="Sheet4"/>
      <sheetName val="o.Huyen - CMNC"/>
      <sheetName val="Huyen Quoc lo 91"/>
      <sheetName val="Sambuvina"/>
      <sheetName val="O huyen - lai cu"/>
      <sheetName val="o.Huyen - HP"/>
      <sheetName val="O.Khuong -Nha be Can gio"/>
      <sheetName val="tong hop nha be 141 "/>
      <sheetName val="¤.kh­¬ng -Nhµ thÞ uû VY"/>
      <sheetName val="Tong hop viet tri"/>
      <sheetName val="Khuong Vtri"/>
      <sheetName val="Khuong Daklak"/>
      <sheetName val="Khuong DL"/>
      <sheetName val="khuong viet tri"/>
      <sheetName val="Ctiet Qlo2 O Khuong"/>
      <sheetName val="Thop Qlo2 O khuong"/>
      <sheetName val="O.Hien T190"/>
      <sheetName val="O.Huyen- Xuyen a"/>
      <sheetName val="Huyen lang 3311"/>
      <sheetName val="O.huyen - Lang 1413"/>
      <sheetName val="Khuong vinh yen"/>
      <sheetName val="TK 3311Hien lang"/>
      <sheetName val="O.Hien Lang-Hoa llac"/>
      <sheetName val="O yen - lai cu"/>
      <sheetName val="O.Yen Ca mau-Nam can"/>
      <sheetName val="Yen Quoc lo 91"/>
      <sheetName val="TK 3311"/>
      <sheetName val="TB O VINH"/>
      <sheetName val="Sheet5 vinh a"/>
      <sheetName val="Chart1"/>
      <sheetName val="O.Vinh-Ha noi -Cau gie"/>
      <sheetName val="¤.Vinh HNCG -2"/>
      <sheetName val="Vinh Binh dinh 6"/>
      <sheetName val="O.Vinh San bong A22"/>
      <sheetName val="¤ Vinh - S©n bãng A22"/>
      <sheetName val="O.Viet - phong nien"/>
      <sheetName val="O.Viet - phong nien (2)"/>
      <sheetName val="Tk311PNCL"/>
      <sheetName val="O Viet 4D"/>
      <sheetName val="O Viet 4D (2)"/>
      <sheetName val="Tk33114d"/>
      <sheetName val="O Viet MKPL"/>
      <sheetName val="O Viet BPHIET"/>
      <sheetName val="Viet ban den"/>
      <sheetName val="TK311BDBP"/>
      <sheetName val="O.Viet - 4D"/>
      <sheetName val="Sheet3"/>
      <sheetName val="O.Thuong Cong Cai tat"/>
      <sheetName val="O.Thuong-duong 331 QN"/>
      <sheetName val="Thinh GTNT Lang son"/>
      <sheetName val="O.Thinh 4B QNKm 97-102"/>
      <sheetName val="O.Thinh 4b QN84-94"/>
      <sheetName val="Sheet1"/>
      <sheetName val="O.Thao Ql 51 V.Tau"/>
      <sheetName val="Thao binh dinnh"/>
      <sheetName val="Thao d­êng Ho Chi Minh"/>
      <sheetName val="O.Thao Ql 53 V.Long"/>
      <sheetName val="3311 o thiep"/>
      <sheetName val="O.Thiep- NHCG"/>
      <sheetName val="otung tram xang nhu quynh"/>
      <sheetName val="oTung gia lam"/>
      <sheetName val="Qlo 5 Trau quy"/>
      <sheetName val="O.Tung Chau qui"/>
      <sheetName val="O.Hien Vinh tuy"/>
      <sheetName val="CTvµ SL"/>
      <sheetName val="B¶n gèc"/>
      <sheetName val="lai o huyen CM"/>
      <sheetName val="lai o yen CM"/>
      <sheetName val="tong hop 5 th­ng dau nam"/>
      <sheetName val="Thang 6"/>
      <sheetName val="Thang 7"/>
      <sheetName val="Thang 8"/>
      <sheetName val="Thang 9"/>
      <sheetName val="Tæng hîp ¤.Khu¬ng"/>
      <sheetName val="XL4Poppy"/>
      <sheetName val="Sheet2"/>
      <sheetName val="Ving gom 1A2"/>
      <sheetName val="Van chuyen"/>
      <sheetName val="THKP (2)"/>
      <sheetName val="THKP"/>
      <sheetName val="T.Bi"/>
      <sheetName val="Thiet ke"/>
      <sheetName val="CT"/>
      <sheetName val="K.luong"/>
      <sheetName val="TT L2"/>
      <sheetName val="TT L1"/>
      <sheetName val="Thue Ngoai"/>
      <sheetName val="KH"/>
      <sheetName val="DM"/>
      <sheetName val="DD&amp;TV"/>
      <sheetName val="CDSL"/>
      <sheetName val="PTSL"/>
      <sheetName val="THCP"/>
      <sheetName val="VT"/>
      <sheetName val="NL"/>
      <sheetName val="SoSanh"/>
      <sheetName val="QTVT"/>
      <sheetName val="QTNC"/>
      <sheetName val="dao dat c3"/>
      <sheetName val="dao dat c4 (2)"/>
      <sheetName val="da hoc xay"/>
      <sheetName val="Cat dem"/>
      <sheetName val="Thuc hien-thanh toan-ung von"/>
      <sheetName val="TH"/>
      <sheetName val="TH2"/>
      <sheetName val="TH2 (2)"/>
      <sheetName val="khan dai B"/>
      <sheetName val="Dien"/>
      <sheetName val="cap thoat nuoc"/>
      <sheetName val="duong + hang rao"/>
      <sheetName val="TN ngoai nha"/>
      <sheetName val="dien nguon"/>
      <sheetName val="be nuoc ngam"/>
      <sheetName val="duong + hang rao."/>
      <sheetName val="San xa don + kep"/>
      <sheetName val="KL ngoai"/>
      <sheetName val="Chenh VT"/>
      <sheetName val="00000000"/>
      <sheetName val="Sheet5"/>
      <sheetName val="Sheet6"/>
      <sheetName val="Sheet7"/>
      <sheetName val="Sheet8"/>
      <sheetName val="Sheet9"/>
      <sheetName val="Sheet10"/>
      <sheetName val="Sheet11"/>
      <sheetName val="Sheet12"/>
      <sheetName val="Gia VL"/>
      <sheetName val="Bang gia ca may"/>
      <sheetName val="Bang luong CB"/>
      <sheetName val="Bang P.tich CT"/>
      <sheetName val="D.toan chi tiet"/>
      <sheetName val="Bang TH Dtoan"/>
      <sheetName val="XXXXXXXX"/>
      <sheetName val="Tong San luong"/>
      <sheetName val="TQT"/>
      <sheetName val="Tong Quyettoan"/>
      <sheetName val="Quyettoan 2001"/>
      <sheetName val="TT tam ung"/>
      <sheetName val="QT thue 2001"/>
      <sheetName val="P bo CPC 2001"/>
      <sheetName val="PB KHTS 2001"/>
      <sheetName val="Dieuchinh thueVAT"/>
      <sheetName val="ACMV"/>
      <sheetName val="P &amp; S"/>
      <sheetName val="Kitchen (2)"/>
      <sheetName val="fire"/>
      <sheetName val="QT Dien II"/>
      <sheetName val="oil"/>
      <sheetName val="CPV"/>
      <sheetName val="DGCM"/>
      <sheetName val="TL-I"/>
      <sheetName val="chitiet"/>
      <sheetName val="THG"/>
      <sheetName val="Hoan thanh"/>
      <sheetName val="Khoach"/>
      <sheetName val="hoan th 15"/>
      <sheetName val="Khoach 15"/>
      <sheetName val="HT 22"/>
      <sheetName val="KH 22"/>
      <sheetName val="KH29"/>
      <sheetName val="KH T8"/>
      <sheetName val="T8"/>
      <sheetName val="T7"/>
      <sheetName val="Kh48"/>
      <sheetName val="Ht 48"/>
      <sheetName val="Ht128"/>
      <sheetName val="ht12"/>
      <sheetName val="Kh 12"/>
      <sheetName val="ht 20-10"/>
      <sheetName val="kh20-10"/>
      <sheetName val="Kh 6-10"/>
      <sheetName val="06-10"/>
      <sheetName val="29-9"/>
      <sheetName val="22-9"/>
      <sheetName val="16-9"/>
      <sheetName val="8-9"/>
      <sheetName val="1-9"/>
      <sheetName val="26-8"/>
      <sheetName val="n198"/>
      <sheetName val="kh128"/>
      <sheetName val="HT29"/>
      <sheetName val="DT"/>
      <sheetName val="GVL"/>
      <sheetName val="GCMay"/>
      <sheetName val="Luong210"/>
      <sheetName val="Luong290"/>
      <sheetName val="TCVL"/>
      <sheetName val="Sheet1 (2)"/>
      <sheetName val="Tong hop Tvon 2002"/>
      <sheetName val="Thop Tvon QI_2002"/>
      <sheetName val="Thang 2"/>
      <sheetName val="Thang 3"/>
      <sheetName val="Thang 4"/>
      <sheetName val="Thang 5"/>
      <sheetName val="Theo cac CT lon"/>
      <sheetName val="Quy 2"/>
      <sheetName val="moma o 7+9"/>
      <sheetName val="BIA"/>
      <sheetName val="GHICHU"/>
      <sheetName val="Vay-tra"/>
      <sheetName val="Thu tu ca nhan"/>
      <sheetName val="Thu tu Ctrinh"/>
      <sheetName val="Thu tu dau tu thiet bi"/>
      <sheetName val="Cho vay - thu hoi"/>
      <sheetName val="Chi quan he"/>
      <sheetName val="Tong hop"/>
      <sheetName val="Chi dau tu"/>
      <sheetName val="Chi dau tu khac"/>
      <sheetName val="Chi Ctrinh"/>
      <sheetName val="Chi ca nhan"/>
      <sheetName val="Ptdg-khong in"/>
      <sheetName val="Noidung TT"/>
      <sheetName val="KIch thuoc"/>
      <sheetName val="Apluctinh"/>
      <sheetName val="Apluchoat"/>
      <sheetName val="Tæ hîp lùc"/>
      <sheetName val="HÖ sè pt"/>
      <sheetName val="Gi¶i hpt"/>
      <sheetName val=" N "/>
      <sheetName val=" Q "/>
      <sheetName val=" Mt "/>
      <sheetName val=" Md "/>
      <sheetName val="KiÓm tra"/>
      <sheetName val="Succhiutai"/>
      <sheetName val="KTcoc"/>
      <sheetName val="Che co"/>
      <sheetName val="chiet tinh che co"/>
      <sheetName val="ban cao"/>
      <sheetName val="Chiet tinh bancao"/>
      <sheetName val="ban cuon"/>
      <sheetName val="chiet tinh ban cuon"/>
      <sheetName val="ban lai"/>
      <sheetName val="chiet tinh ban lai"/>
      <sheetName val="na khoa"/>
      <sheetName val="chiet tinh nakhoa"/>
      <sheetName val="na ngam"/>
      <sheetName val="chiet tinh nangam"/>
      <sheetName val="chiet tinh phia lem"/>
      <sheetName val="phi lem"/>
      <sheetName val="Congty"/>
      <sheetName val="VPPN"/>
      <sheetName val="XN74"/>
      <sheetName val="XN54"/>
      <sheetName val="XN33"/>
      <sheetName val="NK96"/>
      <sheetName val="XL4Test5"/>
      <sheetName val="KH Thang 12"/>
      <sheetName val="Nam 2002"/>
      <sheetName val="KH2002-XN11.5"/>
      <sheetName val="QI-2002"/>
      <sheetName val="28-2-2002-Bphu"/>
      <sheetName val="KHT3-2002"/>
      <sheetName val="30-5-2002 Cung3"/>
      <sheetName val="30-5-2002 XN5"/>
      <sheetName val="KKDD 30-6-02"/>
      <sheetName val="PTSLTH- 6T2002"/>
      <sheetName val="T9-cung III"/>
      <sheetName val="TH T9"/>
      <sheetName val="KKDD30-9-02"/>
      <sheetName val="CDSL-47b"/>
      <sheetName val="SS CP-SL-47a"/>
      <sheetName val="DS"/>
      <sheetName val="#REF"/>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thkl"/>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84x66"/>
      <sheetName val="84x60"/>
      <sheetName val="VPHNOI"/>
      <sheetName val="Co quan"/>
      <sheetName val="LSON-BKAN"/>
      <sheetName val="btldoiQL"/>
      <sheetName val="HT19"/>
      <sheetName val="PC"/>
      <sheetName val="Ph-Thu"/>
      <sheetName val="Ph-Thu (2)"/>
      <sheetName val="PC (2)"/>
      <sheetName val="Chart2"/>
      <sheetName val="PC (3)"/>
      <sheetName val="Tonghop"/>
      <sheetName val="CPQl"/>
      <sheetName val="DBDAN"/>
      <sheetName val="CTCC"/>
      <sheetName val="TDC"/>
      <sheetName val="Daotao"/>
      <sheetName val="6"/>
      <sheetName val="5"/>
      <sheetName val="4"/>
      <sheetName val="3"/>
      <sheetName val="2"/>
      <sheetName val="1"/>
      <sheetName val="Quang Tri"/>
      <sheetName val="TTHue"/>
      <sheetName val="Da Nang"/>
      <sheetName val="Quang Nam"/>
      <sheetName val="Quang Ngai"/>
      <sheetName val="TH DH-QN"/>
      <sheetName val="KP HD"/>
      <sheetName val="DB HD"/>
      <sheetName val="phan tich DG"/>
      <sheetName val="gia vat lieu"/>
      <sheetName val="gia xe may"/>
      <sheetName val="gia nhan cong"/>
      <sheetName val="KM20-21"/>
      <sheetName val="KM21-22"/>
      <sheetName val="KM22-23"/>
      <sheetName val="KM23-24"/>
      <sheetName val="KM24-25"/>
      <sheetName val="KM25-26"/>
      <sheetName val="KM26-27"/>
      <sheetName val="KM27-28"/>
      <sheetName val="KM28-29"/>
      <sheetName val="TCB2km27-28(T)"/>
      <sheetName val="TCB2km27-28 (R)"/>
      <sheetName val="congtruong"/>
      <sheetName val="ththuong"/>
      <sheetName val="dan"/>
      <sheetName val="Sheet13"/>
      <sheetName val="tb"/>
      <sheetName val="Sheet15"/>
      <sheetName val="Sheet16"/>
      <sheetName val="KLTH"/>
      <sheetName val="NC TT 09"/>
      <sheetName val="He so NC may"/>
      <sheetName val="THien - Bphu (2)"/>
      <sheetName val="Tong hop TH (2)"/>
      <sheetName val="THien - Tlam (2)"/>
      <sheetName val="CPVlieu"/>
      <sheetName val="CPNcong"/>
      <sheetName val="CPmay"/>
      <sheetName val="Ctinh"/>
      <sheetName val="DD - Bphu"/>
      <sheetName val="Tong hop DD"/>
      <sheetName val="DD - Tlam"/>
      <sheetName val="May"/>
      <sheetName val="Ncong 3a(2)"/>
      <sheetName val="Ncong 3A"/>
      <sheetName val="KL chu yeu"/>
      <sheetName val="5 nam (tach)"/>
      <sheetName val="5 nam (tach) (2)"/>
      <sheetName val="KH 2003"/>
      <sheetName val="10000000"/>
      <sheetName val="20000000"/>
      <sheetName val="Thong ke"/>
      <sheetName val="Thu von"/>
      <sheetName val="Bao cao"/>
      <sheetName val="Bao cao KL nghiem thu"/>
      <sheetName val="BC DT"/>
      <sheetName val="TKGPMB01"/>
      <sheetName val="KL"/>
      <sheetName val="CHIETTINH"/>
      <sheetName val="SON"/>
      <sheetName val="DT chi tiet"/>
      <sheetName val="Don gia chung vat lieu chinh"/>
      <sheetName val="TH kinh phi"/>
      <sheetName val="SX"/>
      <sheetName val="XXXXXXX0"/>
      <sheetName val="Du toan"/>
      <sheetName val="Phan tich vat tu"/>
      <sheetName val="Tong hop vat tu"/>
      <sheetName val="Gia tri vat tu"/>
      <sheetName val="Chenh lech vat tu"/>
      <sheetName val="Chi phi van chuyen"/>
      <sheetName val="Don gia chi tiet"/>
      <sheetName val="Du thau"/>
      <sheetName val="Tong hop kinh phi"/>
      <sheetName val="Tu van Thiet ke"/>
      <sheetName val="Tien do thi cong"/>
      <sheetName val="Bia du toan"/>
      <sheetName val="Tro giup"/>
      <sheetName val="Config"/>
      <sheetName val="Phantich"/>
      <sheetName val="Toan_DA"/>
      <sheetName val="2004"/>
      <sheetName val="2005"/>
      <sheetName val="154q4"/>
      <sheetName val="154q2"/>
      <sheetName val="154q3"/>
      <sheetName val="511q3"/>
      <sheetName val="136q4"/>
      <sheetName val="136q3"/>
      <sheetName val="551q4"/>
      <sheetName val="331q4"/>
      <sheetName val="331q3"/>
      <sheetName val="131q4"/>
      <sheetName val="131q3"/>
      <sheetName val="338q2"/>
      <sheetName val="b1"/>
      <sheetName val="b2"/>
      <sheetName val="b3"/>
      <sheetName val="b4"/>
      <sheetName val="b5"/>
      <sheetName val="b6"/>
      <sheetName val="b7"/>
      <sheetName val="danh môc2001"/>
      <sheetName val="Danhmôc2002"/>
      <sheetName val="kl thep dam"/>
      <sheetName val="Thep nhap"/>
      <sheetName val="Sheet14"/>
      <sheetName val="LuongGianTiep2-2"/>
      <sheetName val="Luong tructiep1-2"/>
      <sheetName val="Luong tructiep2-2"/>
      <sheetName val="Doi XLI-HA"/>
      <sheetName val="00000001"/>
      <sheetName val="SO TONG HOP"/>
      <sheetName val="CAN DOI PS"/>
      <sheetName val="SO TONG HOP (N)"/>
      <sheetName val="BCD PS"/>
      <sheetName val="KL san"/>
      <sheetName val="KL san cho dot 1"/>
      <sheetName val="KL mong dot 1"/>
      <sheetName val="KL xay dot 1"/>
      <sheetName val="Cay giong"/>
      <sheetName val="Phan bon"/>
      <sheetName val="PHLD"/>
      <sheetName val="CCLD"/>
      <sheetName val="He so don gia"/>
      <sheetName val="Bang chiet tinh"/>
      <sheetName val="Bu gia"/>
      <sheetName val="TK331A"/>
      <sheetName val="TK131B"/>
      <sheetName val="TK131A"/>
      <sheetName val="TK 331c1"/>
      <sheetName val="TK331C"/>
      <sheetName val="CT331-2003"/>
      <sheetName val="CT 331"/>
      <sheetName val="CT131-2003"/>
      <sheetName val="CT 131"/>
      <sheetName val="TK331B"/>
      <sheetName val="THIN "/>
      <sheetName val="KY"/>
      <sheetName val="THANG"/>
      <sheetName val="Can-TKD"/>
      <sheetName val="VIET"/>
      <sheetName val="THANH"/>
      <sheetName val="Tuan - So XD"/>
      <sheetName val="CUC - TK"/>
      <sheetName val="Lai"/>
      <sheetName val="KH -II-03"/>
      <sheetName val="KKE TSCD"/>
      <sheetName val="TH + - TSCD"/>
      <sheetName val="DCSS"/>
      <sheetName val="DC-CT7-VL"/>
      <sheetName val="PB CC quý 3-02"/>
      <sheetName val="PB CCDC"/>
      <sheetName val="PHAN BO KH"/>
      <sheetName val="DC-Kapohe+Go dat-KG"/>
      <sheetName val="DC-Xeo Dua-ST"/>
      <sheetName val="DC-Van phong CN"/>
      <sheetName val="Gia.thau"/>
      <sheetName val="don gia"/>
      <sheetName val="KL.thua.thieu"/>
      <sheetName val="Gia.thau.sua"/>
      <sheetName val="ChiphiTG"/>
      <sheetName val="154TG"/>
      <sheetName val="155 TG"/>
      <sheetName val="bcgd"/>
      <sheetName val="CP COTTO"/>
      <sheetName val="154+155 cotto"/>
      <sheetName val="155 Cotto"/>
      <sheetName val="CP Yen Hung"/>
      <sheetName val="154 YH +155YH"/>
      <sheetName val="CPPX men"/>
      <sheetName val="154 men"/>
      <sheetName val="155 men "/>
      <sheetName val="157"/>
      <sheetName val="157 6t"/>
      <sheetName val="lolai 157"/>
      <sheetName val="Lo lai ctto"/>
      <sheetName val="Lo lai men"/>
      <sheetName val="lo lai yen hung"/>
      <sheetName val="Lo lai tieu giao"/>
      <sheetName val="tc"/>
      <sheetName val="TDT"/>
      <sheetName val="xl"/>
      <sheetName val="NN"/>
      <sheetName val="Tralaivay"/>
      <sheetName val="TBTN"/>
      <sheetName val="CPTV"/>
      <sheetName val="PCCHAY"/>
      <sheetName val="dtks"/>
      <sheetName val="1361-NH.01"/>
      <sheetName val="1362-CK.01 "/>
      <sheetName val="1363-TP.01"/>
      <sheetName val="1364-CR.01 "/>
      <sheetName val="1365-KM.01 "/>
      <sheetName val="Linh tinh"/>
      <sheetName val="KL_ung_luong-CT8"/>
      <sheetName val="KL_ung_luong-CT8 (2)"/>
      <sheetName val="KL_ung_luong-CT1"/>
      <sheetName val="KL_ung_luong-CT7"/>
      <sheetName val="KL_UngTT-04"/>
      <sheetName val="Theo doitiendo"/>
      <sheetName val="Theo_doi"/>
      <sheetName val="KL (4)"/>
      <sheetName val="KL (3)"/>
      <sheetName val="KL (2)"/>
      <sheetName val="KL-HD"/>
      <sheetName val="KH-2001"/>
      <sheetName val="KH-2002"/>
      <sheetName val="KH-2003"/>
      <sheetName val="DGTL"/>
      <sheetName val="®¬ngi¸"/>
      <sheetName val="dongle"/>
      <sheetName val="DSKH HN"/>
      <sheetName val="NKY "/>
      <sheetName val="DS-TT"/>
      <sheetName val=" HN NHAP"/>
      <sheetName val="KHO HN"/>
      <sheetName val="CNO "/>
      <sheetName val="thu- chi"/>
      <sheetName val="CPC"/>
      <sheetName val="NVL,May"/>
      <sheetName val="BCH"/>
      <sheetName val="NC"/>
      <sheetName val="TU XN"/>
      <sheetName val="C47-456"/>
      <sheetName val="C46"/>
      <sheetName val="C47-PII"/>
      <sheetName val="km32-33"/>
      <sheetName val="SUBBASE"/>
      <sheetName val="BASE"/>
      <sheetName val="DGTH"/>
      <sheetName val="BCNCKT"/>
      <sheetName val="KSTK"/>
      <sheetName val="KP"/>
      <sheetName val="KHAC"/>
      <sheetName val="TXL"/>
      <sheetName val="Suachua"/>
      <sheetName val="PhanTienXuan"/>
      <sheetName val="Quy"/>
      <sheetName val="NguyenHuyen"/>
      <sheetName val="LeVanDung"/>
      <sheetName val="Co gioi- Nam Mu"/>
      <sheetName val="Co gioi -Na Hang"/>
      <sheetName val="PVNA"/>
      <sheetName val="ToDien"/>
      <sheetName val="Le Thanh Buong"/>
      <sheetName val="B ay"/>
      <sheetName val="S y"/>
      <sheetName val="Gian tiep"/>
      <sheetName val="Ky Thuat"/>
      <sheetName val="To Ba"/>
      <sheetName val="To Thanh"/>
      <sheetName val="To Hanh"/>
      <sheetName val="An ca  T2"/>
      <sheetName val="Tien BD"/>
      <sheetName val="Danh sach phat tien BD"/>
      <sheetName val="An ca  T1-05"/>
      <sheetName val="To Sam"/>
      <sheetName val="XH"/>
      <sheetName val="An ca "/>
      <sheetName val="Sheet2 (2)"/>
      <sheetName val="CATPT"/>
      <sheetName val="CATBATUAT"/>
      <sheetName val="CATXMT5"/>
      <sheetName val="CATXMT6"/>
      <sheetName val="¸DASO-1"/>
      <sheetName val="¸DASO-2T5+6.4x6"/>
      <sheetName val="¸DASO-2T7.2x4"/>
      <sheetName val="¸DASO-2T7.1x2"/>
      <sheetName val="¸MATSO-2"/>
      <sheetName val="XUATDA 5THANG"/>
      <sheetName val="LKN-X-TDATHPHAM 6T"/>
      <sheetName val="VATLIEUORU"/>
      <sheetName val="DAHOCT3+T4"/>
      <sheetName val="DAHOCT5+T6"/>
      <sheetName val="ORU"/>
      <sheetName val="CANTRUC"/>
      <sheetName val="T3 (2)"/>
      <sheetName val="GACH"/>
      <sheetName val="GACH DNAM"/>
      <sheetName val="XM"/>
      <sheetName val="XM,"/>
      <sheetName val="CATXM"/>
      <sheetName val="Sheet17"/>
      <sheetName val="Sheet18"/>
      <sheetName val="Sheet19"/>
      <sheetName val="total"/>
      <sheetName val="tree window"/>
      <sheetName val="vt can nhap"/>
      <sheetName val="bended box2"/>
      <sheetName val="beam2"/>
      <sheetName val="bended box1"/>
      <sheetName val="beam1"/>
      <sheetName val="detail of sidewards"/>
      <sheetName val="sidewards(origin)"/>
      <sheetName val=" Q 4-02"/>
      <sheetName val="Q1-03"/>
      <sheetName val="Q2-03"/>
      <sheetName val="Q3-03"/>
      <sheetName val="Thang1"/>
      <sheetName val="Thang2"/>
      <sheetName val="Thang3"/>
      <sheetName val="Thang4"/>
      <sheetName val="Thang5"/>
      <sheetName val="Thang6"/>
      <sheetName val="Thang7"/>
      <sheetName val="Thang8"/>
      <sheetName val="Thang9"/>
      <sheetName val="Thang10"/>
      <sheetName val="Thang11"/>
      <sheetName val="Thang12"/>
      <sheetName val="Luong truy linh"/>
      <sheetName val="Co quan TCT"/>
      <sheetName val="BOT"/>
      <sheetName val="BOT (PA chon)"/>
      <sheetName val="Yaly &amp; Ri Ninh"/>
      <sheetName val="Thuy dien Na Loi"/>
      <sheetName val="bang so sanh tong hop"/>
      <sheetName val="bang so sanh tong hop (ty le)"/>
      <sheetName val="DT2004"/>
      <sheetName val="Hue"/>
      <sheetName val="Hue-VD"/>
      <sheetName val="CP"/>
      <sheetName val="MTO REV.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refreshError="1"/>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refreshError="1"/>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Sheet1"/>
    </sheetNames>
    <definedNames>
      <definedName name="DataFilter"/>
      <definedName name="DataSort"/>
      <definedName name="GoBack" sheetId="1"/>
    </defined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BASE"/>
      <sheetName val="Sheet1"/>
      <sheetName val="T3-99"/>
      <sheetName val="T4-99"/>
      <sheetName val="T5-99"/>
      <sheetName val="T6-99"/>
      <sheetName val="T7-99"/>
      <sheetName val="T8-99"/>
      <sheetName val="T9-99"/>
      <sheetName val="T10-99"/>
      <sheetName val="T11-99"/>
      <sheetName val="T12-99"/>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Sheet2"/>
      <sheetName val="00000000"/>
      <sheetName val="KHQ2"/>
      <sheetName val="KHT4,5-02"/>
      <sheetName val="KHVt "/>
      <sheetName val="KHVtt4"/>
      <sheetName val="KHVt XL"/>
      <sheetName val="KHVt XLT4"/>
      <sheetName val="TNHNoi"/>
      <sheetName val="Sheet3"/>
      <sheetName val="XL4Poppy"/>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TBA"/>
      <sheetName val="Netbook"/>
      <sheetName val="DZ"/>
      <sheetName val="PA_coso"/>
      <sheetName val="PA_von"/>
      <sheetName val="PA_nhucau"/>
      <sheetName val="PA_TH"/>
      <sheetName val="THDT"/>
      <sheetName val="XL35"/>
      <sheetName val="DZ-35"/>
      <sheetName val="TN_35"/>
      <sheetName val="CT-DZ"/>
      <sheetName val="VC"/>
      <sheetName val="TC"/>
      <sheetName val="TH_BA"/>
      <sheetName val="TNT"/>
      <sheetName val="CT_TBA"/>
      <sheetName val="KB"/>
      <sheetName val="CT_BT"/>
      <sheetName val="KS"/>
      <sheetName val="BT"/>
      <sheetName val="CP_BT"/>
      <sheetName val="Sheet4"/>
      <sheetName val="Sheet5"/>
      <sheetName val="DB"/>
      <sheetName val="XXXXXXXX"/>
      <sheetName val="Thep be"/>
      <sheetName val="Thep than"/>
      <sheetName val="Thep xa mu"/>
      <sheetName val="Kluong phu"/>
      <sheetName val="Lan can"/>
      <sheetName val="Ho lan"/>
      <sheetName val="Coc tieu"/>
      <sheetName val="Bien bao"/>
      <sheetName val="Ranh"/>
      <sheetName val="Tuongchan"/>
      <sheetName val="Op mai 274"/>
      <sheetName val="Op mai 275"/>
      <sheetName val="Op mai 276"/>
      <sheetName val="Op mai 277"/>
      <sheetName val="Op mai 278"/>
      <sheetName val="Op mai 279"/>
      <sheetName val="Op mai 280"/>
      <sheetName val="Op mai 281"/>
      <sheetName val="Op mai 282"/>
      <sheetName val="Op mai 283"/>
      <sheetName val="Km274-Km275"/>
      <sheetName val="Km275-Km276"/>
      <sheetName val="Km276-Km277"/>
      <sheetName val="Km277-Km278"/>
      <sheetName val="Km278-Km279"/>
      <sheetName val="Km279-Km280"/>
      <sheetName val="Km280-Km281"/>
      <sheetName val="Km281-Km282"/>
      <sheetName val="Km282-Km283"/>
      <sheetName val="Km283-Km284"/>
      <sheetName val="Km284-Km285"/>
      <sheetName val="Nenduong"/>
      <sheetName val="Op mai 284"/>
      <sheetName val="Op mai"/>
      <sheetName val="142201-T1-th"/>
      <sheetName val="142201-T1 "/>
      <sheetName val="142201-T2-th "/>
      <sheetName val="142201-T2"/>
      <sheetName val="142201-T3-th "/>
      <sheetName val="142201-T3"/>
      <sheetName val="142201-T4-th  "/>
      <sheetName val="142201-T4"/>
      <sheetName val="142201-T6"/>
      <sheetName val="142201-T10"/>
      <sheetName val="thkl"/>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km248"/>
      <sheetName val="LuongT1"/>
      <sheetName val="LuongT2"/>
      <sheetName val="luongthang12"/>
      <sheetName val="LuongT11"/>
      <sheetName val="thang5"/>
      <sheetName val="T7"/>
      <sheetName val="T10"/>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10000000"/>
      <sheetName val="SoCaiTM"/>
      <sheetName val="NK"/>
      <sheetName val="PhieuKT"/>
      <sheetName val="Song trai"/>
      <sheetName val="Dinh+ha nha"/>
      <sheetName val="PTLK"/>
      <sheetName val="NG k"/>
      <sheetName val="THcong"/>
      <sheetName val="BHXH"/>
      <sheetName val="BHXH12"/>
      <sheetName val="Sheet8"/>
      <sheetName val="Sheet9"/>
      <sheetName val="t1"/>
      <sheetName val=" t5"/>
      <sheetName val="t.4"/>
      <sheetName val=" t3 "/>
      <sheetName val="T2"/>
      <sheetName val="t"/>
      <sheetName val=" TH331"/>
      <sheetName val=" Minh ha"/>
      <sheetName val="HTay03"/>
      <sheetName val=" Ha Tay"/>
      <sheetName val="tw2"/>
      <sheetName val=" Vinhphuc"/>
      <sheetName val=" Nbinh"/>
      <sheetName val=" QVinh"/>
      <sheetName val=" TW1"/>
      <sheetName val="T.so thay doi"/>
      <sheetName val="BTHDT_DZcaothe"/>
      <sheetName val="BTHDT_TBA"/>
      <sheetName val="THXL_DZcaothe"/>
      <sheetName val="TN_DZcaothe"/>
      <sheetName val="b.THchitietDZCT"/>
      <sheetName val="tr_tinhDZcaothe"/>
      <sheetName val="THXL_TBA"/>
      <sheetName val="TN_TBA"/>
      <sheetName val="b.THchitietTBA"/>
      <sheetName val="tr_tinhTBA"/>
      <sheetName val="Khao sat"/>
      <sheetName val="TT khao sat"/>
      <sheetName val="Sheet6"/>
      <sheetName val="tb1"/>
      <sheetName val="Congty"/>
      <sheetName val="VPPN"/>
      <sheetName val="XN74"/>
      <sheetName val="XN54"/>
      <sheetName val="XN33"/>
      <sheetName val="NK96"/>
      <sheetName val="XL4Test5"/>
      <sheetName val="tong hop"/>
      <sheetName val="phan tich DG"/>
      <sheetName val="gia vat lieu"/>
      <sheetName val="gia xe may"/>
      <sheetName val="gia nhan cong"/>
      <sheetName val="Km274 - Km275"/>
      <sheetName val="Km275 - Km276"/>
      <sheetName val="Km276 - Km277"/>
      <sheetName val="Km277 - Km278 "/>
      <sheetName val="Km278 - Km279"/>
      <sheetName val="Km279 - Km280"/>
      <sheetName val="Km280 - Km281"/>
      <sheetName val="Km281 - Km282"/>
      <sheetName val="Km282 - Km283"/>
      <sheetName val="Km283 - Km284"/>
      <sheetName val="Km284 - Km285"/>
      <sheetName val="Tong hop Matduong"/>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Tong hop (2)"/>
      <sheetName val="Cong"/>
      <sheetName val="Cong cu"/>
      <sheetName val="Dinhhinh"/>
      <sheetName val="Cot thep"/>
      <sheetName val="Cong tron D75"/>
      <sheetName val="Cong tron D100"/>
      <sheetName val="Cong tron D150"/>
      <sheetName val="Cong tron 2D150"/>
      <sheetName val="Cong ban 1,0x1,0"/>
      <sheetName val="Cong ban 1,0x1,2"/>
      <sheetName val="Cong hop 1,5x1,5"/>
      <sheetName val="Cong hop 2,0x1,5"/>
      <sheetName val="Cong hop 2,0x2,0"/>
      <sheetName val="VtuHaTheSauTramBT3"/>
      <sheetName val="VtuHaTheSauTRamBT9"/>
      <sheetName val="VtuHaTheSautramLienThang"/>
      <sheetName val="VTuHaTheSautramBT5"/>
      <sheetName val="VTuHaTheSautramBT2"/>
      <sheetName val="VtuHaTheSautramTTCocSoi"/>
      <sheetName val="VtuHaTheSauTBAKhoi13"/>
      <sheetName val="VtuHaTheSauTBAKhoi12"/>
      <sheetName val="VtuHaTheSauTBANgDu4"/>
      <sheetName val="VtuHaTheSauTBAHungThuy"/>
      <sheetName val="VtuHaTheSauTBAHaiSan"/>
      <sheetName val="VtuHaTheSauTBANgVanTroi1"/>
      <sheetName val="VtuHaTheSauTBANgVanTroi2"/>
      <sheetName val="VtuHaTheSauTBANguyenDu2"/>
      <sheetName val="VtuHaTheSauTBANguyenDu6"/>
      <sheetName val="VtuHaTheSauTBABenThuy1"/>
      <sheetName val="VatTuThuHoi"/>
      <sheetName val="VtuHaTheSauTBABenThuy1 (2)"/>
      <sheetName val="KM"/>
      <sheetName val="KHOANMUC"/>
      <sheetName val="QTNC"/>
      <sheetName val="CPQL"/>
      <sheetName val="SANLUONG"/>
      <sheetName val="SSCP-SL"/>
      <sheetName val="CPSX"/>
      <sheetName val="CDSL (2)"/>
      <sheetName val="THVDT"/>
      <sheetName val="NCLD"/>
      <sheetName val="MMTB"/>
      <sheetName val="CFSX"/>
      <sheetName val="KQ"/>
      <sheetName val="DTSL"/>
      <sheetName val="XDCBK"/>
      <sheetName val="KHTSCD"/>
      <sheetName val="XDCB"/>
      <sheetName val="F ThanhTri"/>
      <sheetName val="F Gialam"/>
      <sheetName val="DG"/>
      <sheetName val="TH dam"/>
      <sheetName val="SX dam"/>
      <sheetName val="LD dam"/>
      <sheetName val="Bang gia VL"/>
      <sheetName val="Gia NC"/>
      <sheetName val="Gia may"/>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Trich Ngang"/>
      <sheetName val="Danh sach Rieng"/>
      <sheetName val="Dia Diem Thuc Tap"/>
      <sheetName val="De Tai Thuc Tap"/>
      <sheetName val="XXXXXX_xda24_X"/>
      <sheetName val="Tonghop"/>
      <sheetName val="Sheet7"/>
      <sheetName val="Napheo-SPP"/>
      <sheetName val="VPLaichau"/>
      <sheetName val="VPTruongson"/>
      <sheetName val="D9"/>
      <sheetName val="TLNamChim"/>
      <sheetName val="Dancau-Q.Ninh"/>
      <sheetName val="D91"/>
      <sheetName val="Kenhta-himlam"/>
      <sheetName val="TCQ5-"/>
      <sheetName val="HDkhoanduoc"/>
      <sheetName val="TCQ1-4"/>
      <sheetName val="Khac"/>
      <sheetName val="BaTrieu-L.son"/>
      <sheetName val="SBayDBien"/>
      <sheetName val="QL32YB(12)"/>
      <sheetName val="QL32AYB"/>
      <sheetName val="THSonNam"/>
      <sheetName val="Coquan"/>
      <sheetName val="Quoclo6mchau"/>
      <sheetName val="QLo4B-LS"/>
      <sheetName val="Phanthiet"/>
      <sheetName val="Muongnhe"/>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HHVt "/>
      <sheetName val="D1"/>
      <sheetName val="D2"/>
      <sheetName val="D3"/>
      <sheetName val="D4"/>
      <sheetName val="D5"/>
      <sheetName val="D6"/>
      <sheetName val="Tay ninh"/>
      <sheetName val="A.Duc"/>
      <sheetName val="TH"/>
      <sheetName val="TH2003"/>
      <sheetName val="GVL"/>
      <sheetName val="giai thich"/>
      <sheetName val="Heso"/>
      <sheetName val="CTDG"/>
      <sheetName val="DT - Ro"/>
      <sheetName val="TH - Ro "/>
      <sheetName val="GDT - Ro"/>
      <sheetName val="DT - TB"/>
      <sheetName val="TH - TB"/>
      <sheetName val="GDT - TB"/>
      <sheetName val="DT - NT"/>
      <sheetName val="TH - NT"/>
      <sheetName val="GDT - NT"/>
      <sheetName val="THGT"/>
      <sheetName val="socai2003-6tc"/>
      <sheetName val="SCT Cong trinh"/>
      <sheetName val="06-2003 (2)"/>
      <sheetName val="CDPS 6tc"/>
      <sheetName val="SCT Nha thau"/>
      <sheetName val="socai2003 (6tc)dp"/>
      <sheetName val="socai2003 (6tc)"/>
      <sheetName val="CDPS 6tc (2)"/>
      <sheetName val="20000000"/>
      <sheetName val="Thau"/>
      <sheetName val="CT-BT"/>
      <sheetName val="Xa"/>
      <sheetName val="TH du toan "/>
      <sheetName val="Du toan "/>
      <sheetName val="C.Tinh"/>
      <sheetName val="TK_cap"/>
      <sheetName val="Sheet10"/>
      <sheetName val="CT 03"/>
      <sheetName val="TH 03"/>
      <sheetName val="Don gia CPM"/>
      <sheetName val="Tong Thieu HD cac CT-2001"/>
      <sheetName val="VL thieu HD - 2001"/>
      <sheetName val="Tong thieu HD cac CT - 2002"/>
      <sheetName val="Lan trai"/>
      <sheetName val="Van chuyen"/>
      <sheetName val="Vchuyen(C)"/>
      <sheetName val="HDong VC"/>
      <sheetName val="ThieuHD nam 2001"/>
      <sheetName val="CPChung"/>
      <sheetName val="Bang TH"/>
      <sheetName val="Tong Chinh"/>
      <sheetName val="000000000000"/>
      <sheetName val="100000000000"/>
      <sheetName val="200000000000"/>
      <sheetName val="300000000000"/>
      <sheetName val="Ctieucnghe(12-03"/>
      <sheetName val="DmdbTVN"/>
      <sheetName val="Hsdancach"/>
      <sheetName val="TanLap"/>
      <sheetName val="CaoThang"/>
      <sheetName val="GiapKhau"/>
      <sheetName val="917"/>
      <sheetName val="CBTT"/>
      <sheetName val="TramKCS"/>
      <sheetName val="Tohop1(LD"/>
      <sheetName val="Tohop2(QL&amp;an"/>
      <sheetName val="ThunhapBQ"/>
      <sheetName val="QDgiao1"/>
      <sheetName val="So sanh"/>
      <sheetName val="NCxdcb"/>
      <sheetName val="BangTH"/>
      <sheetName val="Xaylap "/>
      <sheetName val="Nhan cong"/>
      <sheetName val="Thietbi"/>
      <sheetName val="Diengiai"/>
      <sheetName val="Vanchuyen"/>
      <sheetName val=" KQTH quy hoach 135"/>
      <sheetName val="Bao cao KQTH quy hoach 135"/>
      <sheetName val="Co~g hop 1,5x1,5"/>
      <sheetName val="DATA"/>
      <sheetName val="CamPha"/>
      <sheetName val="MongCai"/>
      <sheetName val="30000000"/>
      <sheetName val="40000000"/>
      <sheetName val="50000000"/>
      <sheetName val="60000000"/>
      <sheetName val="70000000"/>
      <sheetName val="Heso 3-2004 (3)"/>
      <sheetName val="Luong (2)"/>
      <sheetName val="heso T3"/>
      <sheetName val="heso T4"/>
      <sheetName val="heso T5"/>
      <sheetName val="Heso T6"/>
      <sheetName val="Heso T7"/>
      <sheetName val="Heso T8"/>
      <sheetName val="Heso T9"/>
      <sheetName val="Heso 2-2004"/>
      <sheetName val="Heso 3-2004"/>
      <sheetName val="chamcong"/>
      <sheetName val="Baocao"/>
      <sheetName val="Heso 3-2004 (2)"/>
      <sheetName val="Nhap_lieu"/>
      <sheetName val="Khoiluong"/>
      <sheetName val="Vattu"/>
      <sheetName val="Trungchuyen"/>
      <sheetName val="Bu"/>
      <sheetName val="Chitiet"/>
      <sheetName val="Tkedotuoi"/>
      <sheetName val="Tkebactho"/>
      <sheetName val="nhan su"/>
      <sheetName val="2020"/>
      <sheetName val="luong cty"/>
      <sheetName val="bangluong"/>
      <sheetName val="Tkecong"/>
      <sheetName val="thunhap03"/>
      <sheetName val="thungoaiSCTX"/>
      <sheetName val="TRICH73"/>
      <sheetName val="cn"/>
      <sheetName val="ct"/>
      <sheetName val="Nc"/>
      <sheetName val="pt"/>
      <sheetName val="ql"/>
      <sheetName val="ql (2)"/>
      <sheetName val="4"/>
      <sheetName val="Sheet13"/>
      <sheetName val="Sheet14"/>
      <sheetName val="Sheet15"/>
      <sheetName val="Sheet16"/>
      <sheetName val="T03 - 03"/>
      <sheetName val="AncaT03"/>
      <sheetName val="THL T03"/>
      <sheetName val="TTBC T03"/>
      <sheetName val="Luong noi Bo - T3"/>
      <sheetName val="Tong hop - T3"/>
      <sheetName val="Thuong Quy 3"/>
      <sheetName val="LBS"/>
      <sheetName val="Phu cap trach nhiem"/>
      <sheetName val="tmt4"/>
      <sheetName val="t3-01"/>
      <sheetName val="t4-01"/>
      <sheetName val="t5-01"/>
      <sheetName val="t6-01"/>
      <sheetName val="t7-01"/>
      <sheetName val="t8-01"/>
      <sheetName val="t9-01"/>
      <sheetName val="t10-01"/>
      <sheetName val="t11-01"/>
      <sheetName val="t12-"/>
      <sheetName val="t3"/>
      <sheetName val="t4"/>
      <sheetName val="t5"/>
      <sheetName val="t06"/>
      <sheetName val="t07"/>
      <sheetName val="t08"/>
      <sheetName val="t09"/>
      <sheetName val="t11"/>
      <sheetName val="t12"/>
      <sheetName val="0103"/>
      <sheetName val="0203"/>
      <sheetName val="th-nop"/>
      <sheetName val="20+590"/>
      <sheetName val="20+1218"/>
      <sheetName val="22+456"/>
      <sheetName val="23+200"/>
      <sheetName val="23+327"/>
      <sheetName val="23+468"/>
      <sheetName val="23+563"/>
      <sheetName val="24+520"/>
      <sheetName val="25"/>
      <sheetName val="Luu goc"/>
      <sheetName val="km22+93.86-km22+121.86"/>
      <sheetName val="km22+177.14-km22+205.64"/>
      <sheetName val="Bang 20-25"/>
      <sheetName val="km22+267.96-km22+283.96"/>
      <sheetName val="km22+304.31-km22+344.31"/>
      <sheetName val="km22+460.92-km22+614.57"/>
      <sheetName val="km22+671.78-km22+713.32"/>
      <sheetName val="[IBASE2.XLSѝTNHNoi"/>
      <sheetName val="TH_BQ"/>
      <sheetName val="L-THANG03"/>
      <sheetName val="L-THANG04"/>
      <sheetName val="luongthuong"/>
      <sheetName val="tkcb-cnv"/>
      <sheetName val="KETQUAHOC"/>
      <sheetName val="KHACHSAN"/>
      <sheetName val="THANHTOAN"/>
      <sheetName val="BC-BANHANG"/>
      <sheetName val="DOANH SO"/>
      <sheetName val="BD-SINH VIEN"/>
      <sheetName val="luongsanpham"/>
      <sheetName val="TUYENSINH02"/>
      <sheetName val="cuocphi"/>
      <sheetName val="banhang"/>
      <sheetName val="bh-thang4"/>
      <sheetName val="BC TH CK (2)"/>
      <sheetName val="BC TH CK"/>
      <sheetName val="BC6tT19 food"/>
      <sheetName val="BC6tT19"/>
      <sheetName val="BC6tT18"/>
      <sheetName val="BC6tT18 - Food"/>
      <sheetName val="CTTH"/>
      <sheetName val="BC6tT17"/>
      <sheetName val="BCCK 4"/>
      <sheetName val="BCFood- T16"/>
      <sheetName val="BC6tT16"/>
      <sheetName val="BCFood- T15"/>
      <sheetName val="BC6tT15"/>
      <sheetName val="BCFood- T14"/>
      <sheetName val="BC6tT14"/>
      <sheetName val="BCFood- T13"/>
      <sheetName val="BC6tT13"/>
      <sheetName val="THCK3"/>
      <sheetName val="BC6tT12"/>
      <sheetName val="BC6tT11"/>
      <sheetName val="BC6tT10"/>
      <sheetName val="BC6tT9"/>
      <sheetName val="TH CK2"/>
      <sheetName val="BC6tT8"/>
      <sheetName val="BC6tT7"/>
      <sheetName val="BC6tT5"/>
      <sheetName val="BC6tT52 (3)"/>
      <sheetName val="BCTH"/>
      <sheetName val="BC6tT4"/>
      <sheetName val="BC6tT3"/>
      <sheetName val="BC6tT2"/>
      <sheetName val="BC6tT1"/>
      <sheetName val="BC6tT52 (2)"/>
      <sheetName val="BC6tT52"/>
      <sheetName val="BC6tT51"/>
      <sheetName val="BC6tT50"/>
      <sheetName val="BC6tT49"/>
      <sheetName val="TCK 12"/>
      <sheetName val="BC6tT48"/>
      <sheetName val="BC6tT47"/>
      <sheetName val="BC6tT46"/>
      <sheetName val="BC6tT45"/>
      <sheetName val="Tong CK"/>
      <sheetName val="BC6tT44"/>
      <sheetName val="BC6tT43"/>
      <sheetName val="BC6t"/>
      <sheetName val="T42"/>
      <sheetName val="T41"/>
      <sheetName val="T40"/>
      <sheetName val="T.K H.T.T5"/>
      <sheetName val="T.K T7"/>
      <sheetName val="TK T6"/>
      <sheetName val="T.K T5"/>
      <sheetName val="Bang thong ke hang ton"/>
      <sheetName val="thong ke "/>
      <sheetName val="T.KT04"/>
      <sheetName val="tô rôiDY"/>
      <sheetName val="ATCANING"/>
      <sheetName val="KNH"/>
      <sheetName val="KVF"/>
      <sheetName val="Hoada"/>
      <sheetName val="Nguphuc"/>
      <sheetName val="TCH"/>
      <sheetName val="TTT"/>
      <sheetName val="TVK"/>
      <sheetName val="Tuichuom"/>
      <sheetName val="NKDT"/>
      <sheetName val="Vitagin"/>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THQI"/>
      <sheetName val="T6"/>
      <sheetName val="THQII"/>
      <sheetName val="Trung"/>
      <sheetName val="THQIII"/>
      <sheetName val="THT nam 04"/>
      <sheetName val="DTCT"/>
      <sheetName val="PTVT"/>
      <sheetName val="THVT"/>
      <sheetName val="Coc 6"/>
      <sheetName val="Deo nai"/>
      <sheetName val="CKD than"/>
      <sheetName val="CTT Thong nhat"/>
      <sheetName val="CTT Nui beo"/>
      <sheetName val="CTT cao son"/>
      <sheetName val="NEW-PAN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refreshError="1"/>
      <sheetData sheetId="264" refreshError="1"/>
      <sheetData sheetId="265" refreshError="1"/>
      <sheetData sheetId="266" refreshError="1"/>
      <sheetData sheetId="267" refreshError="1"/>
      <sheetData sheetId="268" refreshError="1"/>
      <sheetData sheetId="269"/>
      <sheetData sheetId="270"/>
      <sheetData sheetId="271"/>
      <sheetData sheetId="272"/>
      <sheetData sheetId="273"/>
      <sheetData sheetId="274"/>
      <sheetData sheetId="275" refreshError="1"/>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refreshError="1"/>
      <sheetData sheetId="349" refreshError="1"/>
      <sheetData sheetId="350" refreshError="1"/>
      <sheetData sheetId="351" refreshError="1"/>
      <sheetData sheetId="352" refreshError="1"/>
      <sheetData sheetId="353" refreshError="1"/>
      <sheetData sheetId="354" refreshError="1"/>
      <sheetData sheetId="355"/>
      <sheetData sheetId="356"/>
      <sheetData sheetId="357"/>
      <sheetData sheetId="358"/>
      <sheetData sheetId="359"/>
      <sheetData sheetId="360"/>
      <sheetData sheetId="36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refreshError="1"/>
      <sheetData sheetId="496"/>
      <sheetData sheetId="497"/>
      <sheetData sheetId="498" refreshError="1"/>
      <sheetData sheetId="499"/>
      <sheetData sheetId="500"/>
      <sheetData sheetId="501"/>
      <sheetData sheetId="502"/>
      <sheetData sheetId="503"/>
      <sheetData sheetId="504"/>
      <sheetData sheetId="505"/>
      <sheetData sheetId="506"/>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sheetData sheetId="707"/>
      <sheetData sheetId="708"/>
      <sheetData sheetId="709" refreshError="1"/>
      <sheetData sheetId="710" refreshError="1"/>
      <sheetData sheetId="711" refreshError="1"/>
      <sheetData sheetId="712" refreshError="1"/>
      <sheetData sheetId="713" refreshError="1"/>
      <sheetData sheetId="714" refreshError="1"/>
      <sheetData sheetId="7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M0B"/>
      <sheetName val="BM0A"/>
      <sheetName val="REQ PAGE CABLE"/>
      <sheetName val="STAHL (2)"/>
      <sheetName val="Hang (2)"/>
      <sheetName val="Cuong"/>
      <sheetName val="Binh"/>
      <sheetName val="Nam"/>
      <sheetName val="Hoan"/>
      <sheetName val="Dan"/>
      <sheetName val="Hung"/>
      <sheetName val="Hien"/>
      <sheetName val="Manh"/>
      <sheetName val="Lai"/>
      <sheetName val="Thuan"/>
      <sheetName val="L.Dung"/>
      <sheetName val="Dung"/>
      <sheetName val="Lan"/>
      <sheetName val="Tho"/>
      <sheetName val="Hang"/>
      <sheetName val="XL4Poppy"/>
      <sheetName val="doi CT1"/>
      <sheetName val="doi CT3"/>
      <sheetName val="Chart3"/>
      <sheetName val="Chart2"/>
      <sheetName val="Chart1"/>
      <sheetName val="doi CT4"/>
      <sheetName val="Sheet8"/>
      <sheetName val="Sheet7"/>
      <sheetName val="Sheet6"/>
      <sheetName val="Sheet5"/>
      <sheetName val="Sheet2"/>
      <sheetName val="Sheet1"/>
      <sheetName val="Sheet4"/>
      <sheetName val="Sheet3"/>
      <sheetName val="00000000"/>
      <sheetName val="#REF"/>
      <sheetName val="btn"/>
      <sheetName val="km248"/>
      <sheetName val="KL DUONG DC L = 90m"/>
      <sheetName val="KLHT"/>
      <sheetName val="THKP"/>
      <sheetName val="KL XL2000"/>
      <sheetName val="KLXL2001"/>
      <sheetName val="THKP2001"/>
      <sheetName val="KLphanbo"/>
      <sheetName val="Chiet tinh"/>
      <sheetName val="Van chuyen"/>
      <sheetName val="THKP (2)"/>
      <sheetName val="T.Bi"/>
      <sheetName val="Thiet ke"/>
      <sheetName val="CT"/>
      <sheetName val="K.luong"/>
      <sheetName val="TT L2"/>
      <sheetName val="TT L1"/>
      <sheetName val="Thue Ngoai"/>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Chi tiet - Dv lap"/>
      <sheetName val="TH KHTC"/>
      <sheetName val="000"/>
      <sheetName val="thtb"/>
      <sheetName val="thkp cong"/>
      <sheetName val="cuoc"/>
      <sheetName val="gvl"/>
      <sheetName val="pt-cong"/>
      <sheetName val="BS CONG"/>
      <sheetName val="thop-CONG"/>
      <sheetName val="kl cong"/>
      <sheetName val="luong-A6"/>
      <sheetName val="CPV"/>
      <sheetName val="DGCM"/>
      <sheetName val="TL-I"/>
      <sheetName val="THG"/>
      <sheetName val="304-03"/>
      <sheetName val="Thoi det 304"/>
      <sheetName val="CSD"/>
      <sheetName val="DLC"/>
      <sheetName val="Damchuan"/>
      <sheetName val="CBR"/>
      <sheetName val="BDCBR"/>
      <sheetName val="Thoi det 37.5"/>
      <sheetName val="TPHD37.5"/>
      <sheetName val="KHSX2002-2006"/>
      <sheetName val="KHvon 2002-2006"/>
      <sheetName val="VLHTXL"/>
      <sheetName val="NC"/>
      <sheetName val="May"/>
      <sheetName val="VuaXM"/>
      <sheetName val="Tno"/>
      <sheetName val="VuaBT"/>
      <sheetName val="CTGVL"/>
      <sheetName val="cat"/>
      <sheetName val="luongSS3"/>
      <sheetName val="mayTC"/>
      <sheetName val="HSluongtho"/>
      <sheetName val="luongTT09"/>
      <sheetName val="CLVL"/>
      <sheetName val="VLDCA"/>
      <sheetName val="khong"/>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Cnhan"/>
      <sheetName val="T2"/>
      <sheetName val="To than Nguyen-12"/>
      <sheetName val="T4"/>
      <sheetName val="T6"/>
      <sheetName val="T7"/>
      <sheetName val="T8"/>
      <sheetName val="T10"/>
      <sheetName val="T9"/>
      <sheetName val="To Quynh -12"/>
      <sheetName val="T.4"/>
      <sheetName val="T1"/>
      <sheetName val="Cn"/>
      <sheetName val="PSinh"/>
      <sheetName val="GTi"/>
      <sheetName val="CHIT"/>
      <sheetName val="THXH"/>
      <sheetName val="BHXH"/>
      <sheetName val="damchatdv"/>
      <sheetName val="DAM CHAT dv"/>
      <sheetName val="C.B.R) (3)"/>
      <sheetName val="10"/>
      <sheetName val="30(2)"/>
      <sheetName val="651"/>
      <sheetName val="C.B.R) (2)"/>
      <sheetName val="DAM CHAT"/>
      <sheetName val="C.B.R)"/>
      <sheetName val="65"/>
      <sheetName val=",30"/>
      <sheetName val=",10"/>
      <sheetName val="BCGTSX5"/>
      <sheetName val="KHT6"/>
      <sheetName val="BCGTXS6"/>
      <sheetName val="THT6"/>
      <sheetName val="KH Q3"/>
      <sheetName val="KHT8"/>
      <sheetName val="BCGTSX7"/>
      <sheetName val="GTSX 8"/>
      <sheetName val="CONTRACT"/>
      <sheetName val="GTSX9"/>
      <sheetName val="KH 10"/>
      <sheetName val="GTSX10"/>
      <sheetName val="KH 11"/>
      <sheetName val="GTSX11"/>
      <sheetName val="KH12"/>
      <sheetName val="GT doi"/>
      <sheetName val="Quang Tri"/>
      <sheetName val="TTHue"/>
      <sheetName val="Da Nang"/>
      <sheetName val="Quang Nam"/>
      <sheetName val="Quang Ngai"/>
      <sheetName val="TH DH-QN"/>
      <sheetName val="KP HD"/>
      <sheetName val="DB HD"/>
      <sheetName val="TH"/>
      <sheetName val="THDT"/>
      <sheetName val="KHDT"/>
      <sheetName val="HP"/>
      <sheetName val="THHP"/>
      <sheetName val="MMTB"/>
      <sheetName val="CDLD"/>
      <sheetName val="TDo"/>
      <sheetName val="thkl"/>
      <sheetName val="thkl (2)"/>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ccdc"/>
      <sheetName val="pbnvlieu"/>
      <sheetName val="NKNVLIEUBSUNG"/>
      <sheetName val="pbcpqlq4"/>
      <sheetName val="pbcpchung"/>
      <sheetName val="pbccdcDUNG"/>
      <sheetName val="NVLQ1+2,03"/>
      <sheetName val="CCDCQ1+2.03"/>
      <sheetName val="1421Q1+2"/>
      <sheetName val="XXXXXXXX"/>
      <sheetName val="XXXXXXX0"/>
      <sheetName val="LUY KE LO Hang"/>
      <sheetName val="Ng - 01"/>
      <sheetName val="Ng- 02"/>
      <sheetName val="Ng-03"/>
      <sheetName val="Ng - 04"/>
      <sheetName val="Ng - 05"/>
      <sheetName val="Ng - 06"/>
      <sheetName val="Ng - 07"/>
      <sheetName val="Ng - 08"/>
      <sheetName val="Ng - 9"/>
      <sheetName val="Ng - 10"/>
      <sheetName val="NG - 11"/>
      <sheetName val="NG - 12"/>
      <sheetName val="NG - 13"/>
      <sheetName val="NG - 14"/>
      <sheetName val="NG -15"/>
      <sheetName val="NG - 16"/>
      <sheetName val="Sheet16"/>
      <sheetName val="Sheet15"/>
      <sheetName val="Sheet14"/>
      <sheetName val="Sheet13"/>
      <sheetName val="Sheet12"/>
      <sheetName val="Sheet11"/>
      <sheetName val="Sheet10"/>
      <sheetName val="Sheet9"/>
      <sheetName val="VL"/>
      <sheetName val="BTXM"/>
      <sheetName val="PTVL"/>
      <sheetName val="THcong"/>
      <sheetName val="DGCT"/>
      <sheetName val="DK"/>
      <sheetName val="Gia VL"/>
      <sheetName val="Bang gia ca may"/>
      <sheetName val="Bang luong CB"/>
      <sheetName val="Bang P.tich CT"/>
      <sheetName val="D.toan chi tiet"/>
      <sheetName val="Bang TH Dtoan"/>
      <sheetName val="Congty"/>
      <sheetName val="VPPN"/>
      <sheetName val="XN74"/>
      <sheetName val="XN54"/>
      <sheetName val="XN33"/>
      <sheetName val="NK96"/>
      <sheetName val="XL4Test5"/>
      <sheetName val="Bia"/>
      <sheetName val="DKTT"/>
      <sheetName val="N-luc"/>
      <sheetName val="TH-Tai trong"/>
      <sheetName val="Xamu"/>
      <sheetName val="Than tru"/>
      <sheetName val="Be coc"/>
      <sheetName val="PTDDat-Tru"/>
      <sheetName val="PTDDat-nhip"/>
      <sheetName val="PTDDat-nhipLT"/>
      <sheetName val="COC KHOAN M1"/>
      <sheetName val="COC KHOAN M2"/>
      <sheetName val="COC KHOAN T1"/>
      <sheetName val="COC KHOAN T5"/>
      <sheetName val="COC KHOAN T4"/>
      <sheetName val="COC DONG"/>
      <sheetName val="BANG"/>
      <sheetName val="duong"/>
      <sheetName val="thduong"/>
      <sheetName val="KHOAN LUONG"/>
      <sheetName val="DIEN KHO"/>
      <sheetName val="KP nhaxe"/>
      <sheetName val="kp sannen"/>
      <sheetName val="10000000"/>
      <sheetName val="tong hop"/>
      <sheetName val="phan tich DG"/>
      <sheetName val="gia vat lieu"/>
      <sheetName val="gia xe may"/>
      <sheetName val="gia nhan cong"/>
      <sheetName val="BAO-CAO"/>
      <sheetName val="DORONG-DU+COTLIEU"/>
      <sheetName val="marshall"/>
      <sheetName val="20% BHXH"/>
      <sheetName val="TrÝch 2%KPC§"/>
      <sheetName val="TrÝch 3% BHYT"/>
      <sheetName val="SD cac TK"/>
      <sheetName val="TK336"/>
      <sheetName val="chi tiet 131"/>
      <sheetName val="Ke chi"/>
      <sheetName val="T1-04"/>
      <sheetName val="cty tu van"/>
      <sheetName val="cty 874"/>
      <sheetName val="nha o kinh"/>
      <sheetName val="DNam"/>
      <sheetName val="T3"/>
      <sheetName val="T5"/>
      <sheetName val="T11"/>
      <sheetName val="T12"/>
      <sheetName val="THUE5"/>
      <sheetName val="THUE 10"/>
      <sheetName val="TTL"/>
      <sheetName val="TVCKHV1"/>
      <sheetName val="tinh LV"/>
      <sheetName val="M03"/>
      <sheetName val="M2"/>
      <sheetName val="TU"/>
      <sheetName val="Phuc"/>
      <sheetName val="QTCT1520G"/>
      <sheetName val="QTCT1520 (2)"/>
      <sheetName val="CTHT"/>
      <sheetName val="KQKD"/>
      <sheetName val="CPGT"/>
      <sheetName val="THTL"/>
      <sheetName val="Bk"/>
      <sheetName val="QT2"/>
      <sheetName val="baocao"/>
      <sheetName val="hat"/>
      <sheetName val="tinhtoan"/>
      <sheetName val="Phanlop"/>
      <sheetName val="catnen"/>
      <sheetName val="TK331A"/>
      <sheetName val="TK131B"/>
      <sheetName val="TK131A"/>
      <sheetName val="TK 331c1"/>
      <sheetName val="TK331C"/>
      <sheetName val="CT331-2003"/>
      <sheetName val="CT 331"/>
      <sheetName val="CT131-2003"/>
      <sheetName val="CT 131"/>
      <sheetName val="TK331B"/>
      <sheetName val="KHOI LUONG"/>
      <sheetName val="KH CQ Q2-04"/>
      <sheetName val="CTTG QII-2004 CQ "/>
      <sheetName val="THTG -Quy II CQ "/>
      <sheetName val="BQ KH"/>
      <sheetName val="KL X၌2000"/>
      <sheetName val="thang7"/>
      <sheetName val="thang6"/>
      <sheetName val="thang5"/>
      <sheetName val="thang4"/>
      <sheetName val="T22(c7-t5)"/>
      <sheetName val="T22-24 (C5)"/>
      <sheetName val="T22(c7-t4)"/>
      <sheetName val="T22-24"/>
      <sheetName val="T22-24(Dg-Trencan)"/>
      <sheetName val="T25 "/>
      <sheetName val="T26-32,37 "/>
      <sheetName val="T33,36"/>
      <sheetName val="T34-35"/>
      <sheetName val="dgpduoi"/>
      <sheetName val="mcau"/>
      <sheetName val="T4-9(2)"/>
      <sheetName val="CP BT"/>
      <sheetName val="VLngoai"/>
      <sheetName val="M"/>
      <sheetName val="vc"/>
      <sheetName val="20000000"/>
      <sheetName val="30000000"/>
      <sheetName val="Q2-03"/>
      <sheetName val="Q3-03"/>
      <sheetName val="THCTCL"/>
      <sheetName val="THC (2)"/>
      <sheetName val="THCTCL (2)"/>
      <sheetName val="BPTVT"/>
      <sheetName val="bthduan"/>
      <sheetName val="THchung"/>
      <sheetName val="THC"/>
      <sheetName val="CPKhac"/>
      <sheetName val="THKP chi tiet"/>
      <sheetName val="TBICTT"/>
      <sheetName val="DOKT"/>
      <sheetName val="DLkxl"/>
      <sheetName val="TONT"/>
      <sheetName val="sdnb"/>
      <sheetName val="BLTBIIRL"/>
      <sheetName val="BC"/>
      <sheetName val="HCCKOT"/>
      <sheetName val="TBCLO"/>
      <sheetName val="TOPXD"/>
      <sheetName val="TONSI-2I "/>
      <sheetName val="TOPXD "/>
      <sheetName val="TONS21-45 "/>
      <sheetName val="DIEN"/>
      <sheetName val="DCCN(408)"/>
      <sheetName val="DCCN"/>
      <sheetName val="DCCN-03"/>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98Q2943e"/>
      <sheetName val="DB 1 HT"/>
      <sheetName val="12,10"/>
      <sheetName val="C47-456"/>
      <sheetName val="C46"/>
      <sheetName val="C47-PII"/>
      <sheetName val="HQ"/>
      <sheetName val="Sodu"/>
      <sheetName val="Sheet2 (3)"/>
      <sheetName val="DTCT"/>
      <sheetName val="PTVT"/>
      <sheetName val="THVT"/>
      <sheetName val="THGT"/>
      <sheetName val="BL PL04"/>
      <sheetName val="DM HH"/>
      <sheetName val="BL PL06"/>
      <sheetName val="DM HH (2)"/>
      <sheetName val="BL PL07"/>
      <sheetName val="DM HH (3)"/>
      <sheetName val="Banhang"/>
      <sheetName val="Banhang (2)"/>
      <sheetName val=" den 28.01.05"/>
      <sheetName val=" den 3.5.05"/>
      <sheetName val="Macro1"/>
      <sheetName val="Macro2"/>
      <sheetName val="Macro3"/>
      <sheetName val="Thi_sinh"/>
      <sheetName val="Luong"/>
      <sheetName val="HethongDebai"/>
      <sheetName val="TH131"/>
      <sheetName val="TH155&amp;156"/>
      <sheetName val="TH152"/>
      <sheetName val="TH153"/>
      <sheetName val="TH331"/>
      <sheetName val="KhoDL"/>
      <sheetName val="THSPHH"/>
      <sheetName val="THVL"/>
      <sheetName val="Chamcong"/>
      <sheetName val="DMTK"/>
      <sheetName val="DMKH"/>
      <sheetName val="DMNB"/>
      <sheetName val="DMNV"/>
      <sheetName val="THquy 4"/>
      <sheetName val="Son duong"/>
      <sheetName val="CP son"/>
      <sheetName val="Chenh L"/>
      <sheetName val="TH son d"/>
      <sheetName val="TP L2"/>
      <sheetName val="Le"/>
      <sheetName val="ptvl0-1"/>
      <sheetName val="0-1"/>
      <sheetName val="ptvl4-5"/>
      <sheetName val="4-5"/>
      <sheetName val="ptvl3-4"/>
      <sheetName val="3-4"/>
      <sheetName val="ptvl2-3"/>
      <sheetName val="2-3"/>
      <sheetName val="vlcong"/>
      <sheetName val="ptvl1-2"/>
      <sheetName val="1-2"/>
      <sheetName val="Tminh-DT"/>
      <sheetName val="CONG-TDT"/>
      <sheetName val="Cphi-KHAC"/>
      <sheetName val="Du toan (2)"/>
      <sheetName val="Du toan"/>
      <sheetName val="Phan tich vat tu"/>
      <sheetName val="Tong hop vat tu"/>
      <sheetName val="Gia tri vat tu"/>
      <sheetName val="Chenh lech vat tu"/>
      <sheetName val="CLVT_TINH"/>
      <sheetName val="Du thau"/>
      <sheetName val="Don gia chi tiet"/>
      <sheetName val="THKP_CAU"/>
      <sheetName val="Tu van Thiet ke"/>
      <sheetName val="Tien do thi cong"/>
      <sheetName val="Bia du toan"/>
      <sheetName val="Tro giup"/>
      <sheetName val="CP-TV-CAU"/>
      <sheetName val="Config"/>
      <sheetName val="Suachua"/>
      <sheetName val="PhanTienXuan"/>
      <sheetName val="Quy"/>
      <sheetName val="NguyenHuyen"/>
      <sheetName val="LeVanDung"/>
      <sheetName val="Co gioi- Nam Mu"/>
      <sheetName val="Co gioi -Na Hang"/>
      <sheetName val="PVNA"/>
      <sheetName val="ToDien"/>
      <sheetName val="Le Thanh Buong"/>
      <sheetName val="B ay"/>
      <sheetName val="S y"/>
      <sheetName val="Gian tiep"/>
      <sheetName val="Ky Thuat"/>
      <sheetName val="Tonghop"/>
      <sheetName val="[98Q2943e.xlsɝK261 AC"/>
      <sheetName val="cc10"/>
      <sheetName val="ccd10"/>
      <sheetName val="Bieu 1"/>
      <sheetName val="Bieu 2"/>
      <sheetName val="Bieu 5"/>
      <sheetName val="HCT"/>
      <sheetName val="Bieu 6"/>
      <sheetName val="Bieu 7CT L"/>
      <sheetName val="Bieu 7 TDHCT"/>
      <sheetName val="QT"/>
      <sheetName val="K_x001d_O1 Base"/>
      <sheetName val="mua vao"/>
      <sheetName val="ban ra"/>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THKP chi uiet"/>
      <sheetName val="She%t3"/>
      <sheetName val="Bang CC (2)"/>
      <sheetName val="Nhat trinh"/>
      <sheetName val="Tien An T11"/>
      <sheetName val="DNPD-QL"/>
      <sheetName val="Bang luong"/>
      <sheetName val="Bang CC"/>
      <sheetName val=" Luong nghien "/>
      <sheetName val="QT-LN"/>
      <sheetName val="Giantiep"/>
      <sheetName val="Phuc vu"/>
      <sheetName val="May Phat"/>
      <sheetName val="1813"/>
      <sheetName val="Kc giavonQ1.05"/>
      <sheetName val="Gan tru thue"/>
      <sheetName val="DThu"/>
      <sheetName val="Nhap KPCT"/>
      <sheetName val="PBo KPCT"/>
      <sheetName val="KP nop CT"/>
      <sheetName val="PB LV CNhanh"/>
      <sheetName val="PB CPC"/>
      <sheetName val="PB LV doi Q4"/>
      <sheetName val="PB LV doi"/>
      <sheetName val="GtQ4.05L4"/>
      <sheetName val="GTQ4.05L3"/>
      <sheetName val="GTQ4.05 L2"/>
      <sheetName val="GTQ4.05"/>
      <sheetName val="GT Q3,05 sua"/>
      <sheetName val="GT Kc Q3.05"/>
      <sheetName val="GT Q2.05"/>
      <sheetName val="GT01.2005"/>
      <sheetName val="nhap"/>
      <sheetName val="xuat"/>
      <sheetName val="thongke"/>
      <sheetName val="40000000"/>
      <sheetName val="50000000"/>
      <sheetName val="60000000"/>
      <sheetName val="nlonet"/>
      <sheetName val="TH DINH"/>
      <sheetName val="Tk phi"/>
      <sheetName val="TDT1"/>
      <sheetName val="PHAN TICH VAT TU NGANG"/>
      <sheetName val="BANG DU TOAN DRC"/>
      <sheetName val="DIEN GIAI TIEN LUONG"/>
      <sheetName val="TONG HOP KINH PHI"/>
      <sheetName val="CHIET TINH DON GIA"/>
      <sheetName val="PHAN TICH KHOI LUONG"/>
      <sheetName val="TDT-XL"/>
      <sheetName val="DT-Mong"/>
      <sheetName val="DT-than"/>
      <sheetName val="DT-h.thien ngoai"/>
      <sheetName val="DT-ht trong"/>
      <sheetName val="DT- Dien"/>
      <sheetName val="Dt-Nuoc"/>
      <sheetName val="Tluong "/>
      <sheetName val="Khac-Tho"/>
      <sheetName val="Khac-HT&amp;nu"/>
      <sheetName val="Khac-Mong"/>
      <sheetName val="PHAN TICH VAT TU THEO NHOM"/>
      <sheetName val="TONG HOP NHAN CONG"/>
      <sheetName val="TONG HOP CA MAY"/>
      <sheetName val="DON GIA TONG HOP"/>
      <sheetName val="DIEN GIAI CPSX"/>
      <sheetName val="BANG GIA DU TOAN THUY LOI"/>
      <sheetName val="DON GIA TONG HOP THUY LOI"/>
      <sheetName val="BANG GIA DAU THAU"/>
      <sheetName val="DIEN GIAI TIEN LUONG DRC"/>
      <sheetName val="BANG GIA DEN CHAN CT"/>
      <sheetName val="BANG BU VAN CHUYEN"/>
      <sheetName val="CHI PHI CA MAY"/>
      <sheetName val="CHI PHI NHAN CONG"/>
      <sheetName val="PHAN TICH DGCT"/>
      <sheetName val="PHAN TICH DGCT TP"/>
      <sheetName val="00000001"/>
      <sheetName val="She%t2"/>
      <sheetName val="[98Q2943e.xlsMKLXL2001"/>
      <sheetName val="K253 Sub9_x0008_se"/>
      <sheetName val="2003"/>
      <sheetName val="2004"/>
      <sheetName val="2005"/>
      <sheetName val="CDPS"/>
      <sheetName val="CDPS04"/>
      <sheetName val="CDPS05"/>
      <sheetName val="AnNH"/>
      <sheetName val="UongNH"/>
      <sheetName val="thang"/>
      <sheetName val="NhapHS"/>
      <sheetName val="DTQB+NH"/>
      <sheetName val="QTQB"/>
      <sheetName val="tonTPbep"/>
      <sheetName val="PT3_x0000__x0000__x0000_-nhipLT"/>
      <sheetName val="NEW-PANEL"/>
      <sheetName val="Ha.Q1"/>
      <sheetName val="Hien.Q1"/>
      <sheetName val="Hanh.Q1"/>
      <sheetName val="Vuong.Q1"/>
      <sheetName val="Hanh.Q2"/>
      <sheetName val="Hien.Q2"/>
      <sheetName val="Diep.Q2"/>
      <sheetName val="T+P"/>
      <sheetName val="TH Q2.05"/>
      <sheetName val="Hanh.Q3"/>
      <sheetName val="D.3"/>
      <sheetName val="Hien.3"/>
      <sheetName val="TH Q3.05"/>
      <sheetName val="TH Q1.05"/>
      <sheetName val="0)ang Nam"/>
      <sheetName val="Shaet10"/>
      <sheetName val="ÿÿi CT1"/>
      <sheetName val="TH4"/>
      <sheetName val="TB4"/>
      <sheetName val="CT4"/>
      <sheetName val="CT3"/>
      <sheetName val="TH3"/>
      <sheetName val="TB3"/>
      <sheetName val="CT2"/>
      <sheetName val="TH2"/>
      <sheetName val="TB2"/>
      <sheetName val="CT1"/>
      <sheetName val="TH1"/>
      <sheetName val="TB1"/>
      <sheetName val="DT1"/>
      <sheetName val="PTT1"/>
      <sheetName val="pT12"/>
      <sheetName val="PT2"/>
      <sheetName val="PT3"/>
      <sheetName val="Sua"/>
      <sheetName val="thop t1"/>
      <sheetName val="TT661"/>
      <sheetName val="T661-2"/>
      <sheetName val="T661"/>
      <sheetName val="Quan"/>
      <sheetName val="Tuan"/>
      <sheetName val="DGVTTT"/>
      <sheetName val="VTTT 1"/>
      <sheetName val="VTTT"/>
      <sheetName val="VTHD"/>
      <sheetName val="HD chung"/>
      <sheetName val="Theo doi HD"/>
      <sheetName val="CN31-3"/>
      <sheetName val="CNo"/>
      <sheetName val="X-N-T"/>
      <sheetName val="Co 152"/>
      <sheetName val="NO152"/>
      <sheetName val="SO QUI"/>
      <sheetName val="BK111"/>
      <sheetName val="719"/>
      <sheetName val="Giao thong"/>
      <sheetName val="HUNG HAI"/>
      <sheetName val="PT DIEN"/>
      <sheetName val="DNTN T.Nhan"/>
      <sheetName val="DNTN Thanh Tru"/>
      <sheetName val="DNTN Tran Phan"/>
      <sheetName val="DNTN Van Thanh"/>
      <sheetName val="XNTVXD"/>
      <sheetName val="CTy TNHH Song Van"/>
      <sheetName val="C.M.C"/>
      <sheetName val="CTSTD"/>
      <sheetName val="CT Hau Giang"/>
      <sheetName val="KH N.T.Hong"/>
      <sheetName val="KH H.V.Het"/>
      <sheetName val="DNTN D.T.Binh"/>
      <sheetName val="N.H.Ri"/>
      <sheetName val="N.T.Hoa"/>
      <sheetName val="3311"/>
      <sheetName val="70000000"/>
      <sheetName val="80000000"/>
      <sheetName val="90000000"/>
      <sheetName val="a0000000"/>
      <sheetName val="b0000000"/>
      <sheetName val="c0000000"/>
      <sheetName val="d0000000"/>
      <sheetName val="e0000000"/>
      <sheetName val="f0000000"/>
      <sheetName val="g0000000"/>
      <sheetName val="h0000000"/>
      <sheetName val="i0000000"/>
      <sheetName val="j0000000"/>
      <sheetName val="k0000000"/>
      <sheetName val="l0000000"/>
      <sheetName val="m0000000"/>
      <sheetName val=""/>
      <sheetName val="Soil"/>
      <sheetName val="I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refreshError="1"/>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refreshError="1"/>
      <sheetData sheetId="793" refreshError="1"/>
      <sheetData sheetId="79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切割 MTL"/>
      <sheetName val="切割 DI"/>
      <sheetName val="ESTI."/>
      <sheetName val="DI-ESTI"/>
      <sheetName val="DTOAN"/>
      <sheetName val="THOP-KL"/>
      <sheetName val="CPHI KKS"/>
      <sheetName val="DG-KSAT"/>
      <sheetName val="TMDAUTU"/>
      <sheetName val="GTXLCHINH"/>
      <sheetName val="CPHI-TT"/>
      <sheetName val="CPHIBUVL"/>
      <sheetName val="CHENH VLCHINH"/>
      <sheetName val="GVLHT"/>
      <sheetName val="DGCT-QCH2"/>
      <sheetName val="XL4Poppy"/>
      <sheetName val="Gia VL"/>
      <sheetName val="Bang gia ca may"/>
      <sheetName val="Bang luong CB"/>
      <sheetName val="Bang P.tich CT"/>
      <sheetName val="D.toan chi tiet"/>
      <sheetName val="Bang TH Dtoan"/>
      <sheetName val="XXXXXXXX"/>
      <sheetName val="VL"/>
      <sheetName val="NHAN CONG"/>
      <sheetName val="MAY"/>
      <sheetName val="VUA"/>
      <sheetName val="DG CAU"/>
      <sheetName val="THOP CAU"/>
      <sheetName val="TLP CAU"/>
      <sheetName val="DAKT1"/>
      <sheetName val="Sheet3"/>
      <sheetName val="XL4Test5"/>
      <sheetName val="XL4Poppy (2)"/>
      <sheetName val="Cauchinh"/>
      <sheetName val="Dongnai"/>
      <sheetName val="TKenh"/>
      <sheetName val="Mhang"/>
      <sheetName val="Duong"/>
      <sheetName val="Chop"/>
      <sheetName val="Huydong"/>
      <sheetName val="THop"/>
      <sheetName val="CtinhCT"/>
      <sheetName val="DBT(h)"/>
      <sheetName val="BP"/>
      <sheetName val="CTduong"/>
      <sheetName val="CTCHop"/>
      <sheetName val="asphal"/>
      <sheetName val="Gvua"/>
      <sheetName val="Sheet1"/>
      <sheetName val="Cmay"/>
      <sheetName val="VL (2)"/>
      <sheetName val="May (2)"/>
      <sheetName val="GVLBo"/>
      <sheetName val="Bthkl"/>
      <sheetName val="KM247"/>
      <sheetName val="km248"/>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Sheet2"/>
      <sheetName val="00000000"/>
      <sheetName val="TH"/>
      <sheetName val="XL"/>
      <sheetName val="1E"/>
      <sheetName val="2E"/>
      <sheetName val="3E"/>
      <sheetName val="7D"/>
      <sheetName val="8D"/>
      <sheetName val="14D"/>
      <sheetName val="10D"/>
      <sheetName val="20D"/>
      <sheetName val="22D"/>
      <sheetName val="24D"/>
      <sheetName val="26P"/>
      <sheetName val="28P"/>
      <sheetName val="33P"/>
      <sheetName val="PTro"/>
      <sheetName val="PT"/>
      <sheetName val="KSTK"/>
      <sheetName val="A6-II"/>
      <sheetName val="km338+00-km338+100(2)"/>
      <sheetName val="km337+136-km337-350"/>
      <sheetName val="km346+600-km346+820 (2)"/>
      <sheetName val="km346+330-km346+600 (2)"/>
      <sheetName val="km346+00-km346+240 (2)"/>
      <sheetName val="km345+400-km345+500 (6)"/>
      <sheetName val="km345+400-km345+5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37+00-km337+34 (3)"/>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cong ty so 9 VINACONEX"/>
      <sheetName val="cong ty so 9 VINACONEX (2)"/>
      <sheetName val="Congty"/>
      <sheetName val="VPPN"/>
      <sheetName val="XN74"/>
      <sheetName val="XN54"/>
      <sheetName val="XN33"/>
      <sheetName val="NK96"/>
      <sheetName val="Quang Tri"/>
      <sheetName val="TTHue"/>
      <sheetName val="Da Nang"/>
      <sheetName val="Quang Nam"/>
      <sheetName val="Quang Ngai"/>
      <sheetName val="TH DH-QN"/>
      <sheetName val="KP HD"/>
      <sheetName val="DB HD"/>
      <sheetName val="QTNC-2002"/>
      <sheetName val="QTNC2003"/>
      <sheetName val="QTNC-Tong hop"/>
      <sheetName val="QTVT-Tong hop"/>
      <sheetName val="GTQT-Tong hop"/>
      <sheetName val="QT - Duet"/>
      <sheetName val="Sheet7"/>
      <sheetName val="Sheet8"/>
      <sheetName val="Sheet9"/>
      <sheetName val="Sheet10"/>
      <sheetName val="Sheet11"/>
      <sheetName val="Sheet12"/>
      <sheetName val="Sheet13"/>
      <sheetName val="Sheet14"/>
      <sheetName val="Sheet15"/>
      <sheetName val="Sheet16"/>
      <sheetName val=" quy I-2005"/>
      <sheetName val="Quy 2- 2005 "/>
      <sheetName val="Quy III- 2005 "/>
      <sheetName val="Quy 4- 2005"/>
      <sheetName val="Chart1"/>
      <sheetName val="Du an nut So"/>
      <sheetName val="Du an nut vong"/>
      <sheetName val="Du an nut Nam cau Tlong"/>
      <sheetName val="Duong kim lien 0 cho dua"/>
      <sheetName val="Du an KTDC Nam trung yen"/>
      <sheetName val="tong hop"/>
      <sheetName val="phan tich DG"/>
      <sheetName val="gia vat lieu"/>
      <sheetName val="gia xe may"/>
      <sheetName val="gia nhan cong"/>
      <sheetName val="TK331A"/>
      <sheetName val="TK131B"/>
      <sheetName val="TK131A"/>
      <sheetName val="TK 331c1"/>
      <sheetName val="TK331C"/>
      <sheetName val="CT331-2003"/>
      <sheetName val="CT 331"/>
      <sheetName val="CT131-2003"/>
      <sheetName val="CT 131"/>
      <sheetName val="TK331B"/>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THANG 09"/>
      <sheetName val="THANG 10"/>
      <sheetName val="caodothietke"/>
      <sheetName val="DTCT"/>
      <sheetName val="PTVT"/>
      <sheetName val="THDT"/>
      <sheetName val="THVT"/>
      <sheetName val="THGT"/>
      <sheetName val="Nhap"/>
      <sheetName val="Thang 8"/>
      <sheetName val="DI_ESTI"/>
      <sheetName val="Macro1"/>
      <sheetName val="Macro2"/>
      <sheetName val="Macro3"/>
      <sheetName val="Duong con' vu hcm (8)"/>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Qheet3"/>
      <sheetName val="TRUC TIEP"/>
      <sheetName val="GIAN TIEP"/>
      <sheetName val="HOP DONG"/>
      <sheetName val="CON LINH"/>
      <sheetName val="C47-456"/>
      <sheetName val="C46"/>
      <sheetName val="C47-PII"/>
      <sheetName val="ESTI_"/>
      <sheetName val=""/>
      <sheetName val="gVL"/>
      <sheetName val="?? MTL"/>
      <sheetName val="?? DI"/>
      <sheetName val="pt0-1"/>
      <sheetName val="kp0-1"/>
      <sheetName val="0-1"/>
      <sheetName val="pt2-3"/>
      <sheetName val="thkp2-3"/>
      <sheetName val="clvl"/>
      <sheetName val="2-3"/>
      <sheetName val="cl1-2"/>
      <sheetName val="thkp1-2"/>
      <sheetName val="clvl1-2"/>
      <sheetName val="1-2"/>
      <sheetName val="Tuan 1.01"/>
      <sheetName val="Tuan 3.01 "/>
      <sheetName val="Tuan 5.06 "/>
      <sheetName val="Tuan 6.06  "/>
      <sheetName val="Tuan 7.06 "/>
      <sheetName val="Tuan 7.06  (2)"/>
      <sheetName val="Tuan8,06"/>
      <sheetName val="Tuan9,06"/>
      <sheetName val="Tuan10,06 "/>
      <sheetName val="Tuan11,06  "/>
      <sheetName val="Tuan12,06"/>
      <sheetName val="Bao cao DD 31.3.06"/>
      <sheetName val="Bao cao DD 30.4.06"/>
      <sheetName val="Bao cao DD 31.5.06 "/>
      <sheetName val="Bao cao Quy I-06"/>
      <sheetName val="Bao cao DD 30.6.06"/>
      <sheetName val="Bao cao DD 31.7.06"/>
      <sheetName val="10000000"/>
      <sheetName val="20000000"/>
      <sheetName val="[RPT.xlsၝCmay"/>
      <sheetName val="[RPT.x"/>
      <sheetName val="Bang 聧ia ca may"/>
      <sheetName val="km346+00-km346_x000b_240 (2)"/>
      <sheetName val="km342+297._x0015_8-km342+376.41"/>
      <sheetName val="km341+1077 -km34_x0011_+1177.61"/>
      <sheetName val="11"/>
      <sheetName val="10"/>
      <sheetName val="9"/>
      <sheetName val="8"/>
      <sheetName val="7"/>
      <sheetName val="6"/>
      <sheetName val="5"/>
      <sheetName val="4"/>
      <sheetName val="3"/>
      <sheetName val="2"/>
      <sheetName val="1"/>
      <sheetName val="1N"/>
      <sheetName val="XD"/>
      <sheetName val="GTGT1"/>
      <sheetName val="NHAHAT"/>
      <sheetName val="TGTGT2"/>
      <sheetName val="CAU"/>
      <sheetName val="KL"/>
      <sheetName val="MD1"/>
      <sheetName val="RPT"/>
      <sheetName val="Duïng cong vu hcm (13;) (2)"/>
      <sheetName val="THChi"/>
      <sheetName val="THthu"/>
      <sheetName val="BCD"/>
      <sheetName val="111"/>
      <sheetName val="112"/>
      <sheetName val="131"/>
      <sheetName val="133"/>
      <sheetName val="138"/>
      <sheetName val="141"/>
      <sheetName val="142"/>
      <sheetName val="152"/>
      <sheetName val="153"/>
      <sheetName val="154"/>
      <sheetName val="211"/>
      <sheetName val="214"/>
      <sheetName val="331"/>
      <sheetName val="3331"/>
      <sheetName val="3334"/>
      <sheetName val="334"/>
      <sheetName val="411"/>
      <sheetName val="421"/>
      <sheetName val="511"/>
      <sheetName val="621"/>
      <sheetName val="622"/>
      <sheetName val="623"/>
      <sheetName val="627b"/>
      <sheetName val="632"/>
      <sheetName val="642"/>
      <sheetName val="711"/>
      <sheetName val="811"/>
      <sheetName val="911"/>
      <sheetName val="009"/>
      <sheetName val="Duong cong vu hcm (8;) (:)"/>
      <sheetName val="Duofg cong vu hcm (7;) (2)"/>
      <sheetName val="Ë261"/>
      <sheetName val="K261_x0000_Base"/>
      <sheetName val="K2_x0016_1 AC"/>
      <sheetName val="tienluong"/>
      <sheetName val="Bang ?ia ca may"/>
      <sheetName val="[RPT.xls?Cmay"/>
      <sheetName val="Km346+60_x0010_-km346+820 (2)"/>
      <sheetName val="km346+00-km3_x0014_6+240 (_x0012_)"/>
      <sheetName val="km345+6_x0016_1-km345+000"/>
      <sheetName val="km342+_x0013_76.41- km342+520.29"/>
      <sheetName val="km342+29_x0017_.58-km3_x0014_2+376.41"/>
      <sheetName val="km345+400-km345ÿÿ00 (6)"/>
      <sheetName val="Ho=Ðdong giao khoan"/>
      <sheetName val="km337+533î60-km3ó4 (2)"/>
      <sheetName val="N_x0008_AN CONG"/>
      <sheetName val="K251 _x0001_C"/>
      <sheetName val="CON(LINH"/>
      <sheetName val="CHEKe VLCHINH"/>
      <sheetName val="Con'ty"/>
      <sheetName val="Duong cong vu hcm (¶)"/>
      <sheetName val="HDKT"/>
      <sheetName val="PIPERACK"/>
      <sheetName val="MONG T,V,E"/>
      <sheetName val="tk12A-B&amp;13A-B"/>
      <sheetName val="TAM-tk12A-B&amp;13A-B"/>
      <sheetName val="tk15&amp;11A-B"/>
      <sheetName val="TAM-tk15&amp;11A-B"/>
      <sheetName val="V31"/>
      <sheetName val="T-V31"/>
      <sheetName val="V51"/>
      <sheetName val="T-V51"/>
      <sheetName val="V11"/>
      <sheetName val="v12"/>
      <sheetName val="V13"/>
      <sheetName val="v22"/>
      <sheetName val="V23"/>
      <sheetName val="v24"/>
      <sheetName val="V25"/>
      <sheetName val="V52"/>
      <sheetName val="V61"/>
      <sheetName val="E-01"/>
      <sheetName val="E-02"/>
      <sheetName val="C-01"/>
      <sheetName val="pr-B"/>
      <sheetName val="pr-C"/>
      <sheetName val="pr-D"/>
      <sheetName val="pr-E"/>
      <sheetName val="S-SA"/>
      <sheetName val="S-SB"/>
      <sheetName val="S-SC1"/>
      <sheetName val="S-SC2"/>
      <sheetName val="S-SD1"/>
      <sheetName val="S-SD2"/>
      <sheetName val="S-SD3"/>
      <sheetName val="S-SE1"/>
      <sheetName val="S-SE2"/>
      <sheetName val="sum-sl"/>
      <sheetName val="sum-steel"/>
      <sheetName val="sum-T"/>
      <sheetName val="sum-E"/>
      <sheetName val="sum-pr"/>
      <sheetName val="REPORT"/>
      <sheetName val="Daily"/>
      <sheetName val="Data-input"/>
      <sheetName val="Data"/>
      <sheetName val="TK12"/>
      <sheetName val="Visual inspection record-07"/>
      <sheetName val="Fitup inspection record-06"/>
      <sheetName val="WELD MONITORING"/>
      <sheetName val="CHECK LIST"/>
      <sheetName val="MATERIAL B"/>
      <sheetName val="MATERIAL"/>
      <sheetName val="BENDING REPORT"/>
      <sheetName val="INPS RELEASE"/>
      <sheetName val="PAINTING REPORT"/>
      <sheetName val="hydro test"/>
      <sheetName val="MTL$-INTER"/>
      <sheetName val="刃割 MTL"/>
      <sheetName val="giamay"/>
      <sheetName val="K_x0000_5_x0001_ @9_x0008_"/>
      <sheetName val="XL²_x0000__x0000_t5"/>
      <sheetName val="切割 MၔL"/>
      <sheetName val="Thuc thanh"/>
      <sheetName val="K219 Subbase"/>
      <sheetName val="Duong cojg vu hcm (13;) (2)"/>
      <sheetName val="Duong co_x0000_g vu hcm (4)"/>
      <sheetName val="Don gia"/>
      <sheetName val="TSO_CHUNG"/>
      <sheetName val="GTXLC@INH"/>
      <sheetName val="km338+00-km33Oé100(2)"/>
      <sheetName val="切割 II"/>
      <sheetName val="Mau so 04 TFDN"/>
      <sheetName val="thang6"/>
      <sheetName val="Sheet4"/>
      <sheetName val="Sheet5"/>
      <sheetName val="Sheet6"/>
      <sheetName val="soktmay"/>
      <sheetName val="DG1kSAT"/>
      <sheetName val="D"/>
      <sheetName val="T1"/>
      <sheetName val="T2"/>
      <sheetName val="T3"/>
      <sheetName val="T4"/>
      <sheetName val="959 K98"/>
      <sheetName val="m361 Base"/>
      <sheetName val="km342+520-km342+690 (2_x0009_"/>
      <sheetName val="K2_x0015_1 AC"/>
      <sheetName val="?"/>
      <sheetName val="K251 K)8"/>
      <sheetName val="_x0010_p_x0000_Ё"/>
      <sheetName val="K259†Base "/>
      <sheetName val="_x0010_p?Ё"/>
      <sheetName val="km337+136-km337ý350"/>
      <sheetName val="C²_x0000__x0000_iet TK131"/>
      <sheetName val="000000000000"/>
      <sheetName val="100000000000"/>
      <sheetName val="200000000000"/>
      <sheetName val="300000000000"/>
      <sheetName val="400000000000"/>
      <sheetName val="k-337+533.60-km338 (2)"/>
      <sheetName val="km341+275-km341)350"/>
      <sheetName val="Bang ke T.toan`"/>
      <sheetName val="IBASE"/>
      <sheetName val="Duong cong vu hcm"/>
      <sheetName val="May no"/>
      <sheetName val="Sua chua "/>
      <sheetName val="BC luan chuyen"/>
      <sheetName val="cot_xa"/>
      <sheetName val="Quet rac"/>
      <sheetName val="chi tiet z"/>
      <sheetName val="Thang_x0000__x0000_"/>
      <sheetName val="K261?Base"/>
      <sheetName val="K?5_x0001_ @9_x0008_"/>
      <sheetName val="km341+1077 -km341+1!77.61"/>
      <sheetName val="km3;7+00-km337+34 (3)"/>
      <sheetName val="Duong cong vu hcm`(2)"/>
      <sheetName val="Duong cong vu_x0000_hcm (9)"/>
      <sheetName val="Duong cong vu_x0000_hcm (4;) (2)"/>
      <sheetName val="Duong cong ve hcm (6)"/>
      <sheetName val="Duong colg vu hcm (3)"/>
      <sheetName val="Duong cnng vu hcm (7;) (2)"/>
      <sheetName val="Duong cong vu hcm(_x0000_Lmat;0)!(2)"/>
      <sheetName val="XL²_x0000__x0000_€t5"/>
      <sheetName val="€959 K98"/>
      <sheetName val="C²_x0000__x0000_€iet TK131"/>
      <sheetName val="CT 13!"/>
      <sheetName val="Du an n5t Nam cau Tlong"/>
      <sheetName val="Dq/ng kim lien 0 cho dua"/>
      <sheetName val="Du an KDDC Nam trung yen"/>
      <sheetName val="TK 342 ( thue T.C !"/>
      <sheetName val="T_x000b_153"/>
      <sheetName val="km342+337.41- km342+520.29"/>
      <sheetName val="_x0010_p_x0000_?"/>
      <sheetName val="K259Base "/>
      <sheetName val="_x0010_p??"/>
      <sheetName val="Duong co?g vu hcm (4)"/>
      <sheetName val="__ MTL"/>
      <sheetName val="__ DI"/>
      <sheetName val="_x0010_p"/>
      <sheetName val="km338+00-km338+100,2)"/>
      <sheetName val="Duong_x0000_cong vu hcm (13;) (2)"/>
      <sheetName val="?? M?L"/>
      <sheetName val="?? II"/>
      <sheetName val="km342+520-km342+690 (2 "/>
      <sheetName val="XL²??t5"/>
      <sheetName val="Thang??"/>
      <sheetName val="C²??iet TK131"/>
      <sheetName val="Duong cong vu?hcm (9)"/>
      <sheetName val="Duong cong vu?hcm (4;) (2)"/>
      <sheetName val="Duong cong vu hcm(?Lmat;0)!(2)"/>
      <sheetName val="km337+136-km33×¶350"/>
      <sheetName val="Son"/>
      <sheetName val="CTduo~g"/>
      <sheetName val="km345+661-km345;000"/>
      <sheetName val="CHENH VLCHIOH"/>
      <sheetName val="Äongnai"/>
      <sheetName val="CtinhCÔ"/>
      <sheetName val="DG CAU"/>
      <sheetName val="XDCB tang 7%"/>
    </sheetNames>
    <sheetDataSet>
      <sheetData sheetId="0" refreshError="1"/>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refreshError="1"/>
      <sheetData sheetId="352"/>
      <sheetData sheetId="353"/>
      <sheetData sheetId="354"/>
      <sheetData sheetId="355"/>
      <sheetData sheetId="356" refreshError="1"/>
      <sheetData sheetId="357" refreshError="1"/>
      <sheetData sheetId="358" refreshError="1"/>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refreshError="1"/>
      <sheetData sheetId="396" refreshError="1"/>
      <sheetData sheetId="397" refreshError="1"/>
      <sheetData sheetId="398"/>
      <sheetData sheetId="399"/>
      <sheetData sheetId="400"/>
      <sheetData sheetId="401"/>
      <sheetData sheetId="402"/>
      <sheetData sheetId="403"/>
      <sheetData sheetId="404"/>
      <sheetData sheetId="405"/>
      <sheetData sheetId="406"/>
      <sheetData sheetId="407"/>
      <sheetData sheetId="408"/>
      <sheetData sheetId="409" refreshError="1"/>
      <sheetData sheetId="410" refreshError="1"/>
      <sheetData sheetId="411"/>
      <sheetData sheetId="412" refreshError="1"/>
      <sheetData sheetId="413" refreshError="1"/>
      <sheetData sheetId="414" refreshError="1"/>
      <sheetData sheetId="415"/>
      <sheetData sheetId="416"/>
      <sheetData sheetId="417"/>
      <sheetData sheetId="418"/>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sheetData sheetId="479" refreshError="1"/>
      <sheetData sheetId="480" refreshError="1"/>
      <sheetData sheetId="481" refreshError="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refreshError="1"/>
      <sheetData sheetId="514"/>
      <sheetData sheetId="515"/>
      <sheetData sheetId="516"/>
      <sheetData sheetId="517" refreshError="1"/>
      <sheetData sheetId="518" refreshError="1"/>
      <sheetData sheetId="519"/>
      <sheetData sheetId="520"/>
      <sheetData sheetId="521"/>
      <sheetData sheetId="522"/>
      <sheetData sheetId="523"/>
      <sheetData sheetId="524"/>
      <sheetData sheetId="525"/>
      <sheetData sheetId="526"/>
      <sheetData sheetId="527"/>
      <sheetData sheetId="528"/>
      <sheetData sheetId="529"/>
      <sheetData sheetId="530"/>
      <sheetData sheetId="531" refreshError="1"/>
      <sheetData sheetId="532" refreshError="1"/>
      <sheetData sheetId="533"/>
      <sheetData sheetId="534"/>
      <sheetData sheetId="535"/>
      <sheetData sheetId="536"/>
      <sheetData sheetId="537"/>
      <sheetData sheetId="538"/>
      <sheetData sheetId="539" refreshError="1"/>
      <sheetData sheetId="540"/>
      <sheetData sheetId="541"/>
      <sheetData sheetId="542" refreshError="1"/>
      <sheetData sheetId="543"/>
      <sheetData sheetId="544" refreshError="1"/>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refreshError="1"/>
      <sheetData sheetId="561"/>
      <sheetData sheetId="562"/>
      <sheetData sheetId="563"/>
      <sheetData sheetId="564"/>
      <sheetData sheetId="565" refreshError="1"/>
      <sheetData sheetId="566" refreshError="1"/>
      <sheetData sheetId="567" refreshError="1"/>
      <sheetData sheetId="568" refreshError="1"/>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refreshError="1"/>
      <sheetData sheetId="583" refreshError="1"/>
      <sheetData sheetId="584" refreshError="1"/>
      <sheetData sheetId="585" refreshError="1"/>
      <sheetData sheetId="586" refreshError="1"/>
      <sheetData sheetId="587" refreshError="1"/>
      <sheetData sheetId="588"/>
      <sheetData sheetId="589" refreshError="1"/>
      <sheetData sheetId="590" refreshError="1"/>
      <sheetData sheetId="591"/>
      <sheetData sheetId="592"/>
      <sheetData sheetId="593" refreshError="1"/>
      <sheetData sheetId="594" refreshError="1"/>
      <sheetData sheetId="595" refreshError="1"/>
      <sheetData sheetId="596"/>
      <sheetData sheetId="597"/>
      <sheetData sheetId="598" refreshError="1"/>
      <sheetData sheetId="599" refreshError="1"/>
      <sheetData sheetId="600"/>
      <sheetData sheetId="601"/>
      <sheetData sheetId="602" refreshError="1"/>
      <sheetData sheetId="603" refreshError="1"/>
      <sheetData sheetId="604" refreshError="1"/>
      <sheetData sheetId="605" refreshError="1"/>
      <sheetData sheetId="606" refreshError="1"/>
      <sheetData sheetId="607" refreshError="1"/>
      <sheetData sheetId="608" refreshError="1"/>
      <sheetData sheetId="609"/>
      <sheetData sheetId="610"/>
      <sheetData sheetId="611"/>
      <sheetData sheetId="612"/>
      <sheetData sheetId="613"/>
      <sheetData sheetId="614"/>
      <sheetData sheetId="6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555AE-29F8-4BB4-9A60-D0CCF29B7A00}">
  <dimension ref="A1:AK142"/>
  <sheetViews>
    <sheetView tabSelected="1" view="pageBreakPreview" topLeftCell="A40" zoomScale="60" zoomScaleNormal="100" workbookViewId="0">
      <selection activeCell="N18" sqref="N18"/>
    </sheetView>
  </sheetViews>
  <sheetFormatPr defaultRowHeight="15" x14ac:dyDescent="0.25"/>
  <cols>
    <col min="1" max="1" width="9.140625" style="6"/>
    <col min="2" max="2" width="40" style="89" customWidth="1"/>
    <col min="3" max="3" width="10.85546875" style="6" customWidth="1"/>
    <col min="4" max="4" width="10.7109375" style="6" customWidth="1"/>
    <col min="5" max="5" width="10.28515625" style="6" customWidth="1"/>
    <col min="6" max="9" width="9.140625" style="6"/>
    <col min="10" max="10" width="9.28515625" style="6" customWidth="1"/>
    <col min="11" max="12" width="9.140625" style="6"/>
    <col min="13" max="13" width="10" style="6" customWidth="1"/>
    <col min="14" max="15" width="9.140625" style="6"/>
    <col min="16" max="16" width="11" style="6" customWidth="1"/>
    <col min="17" max="17" width="11.5703125" style="6" customWidth="1"/>
    <col min="18" max="18" width="12.42578125" style="6" customWidth="1"/>
    <col min="19" max="23" width="9.140625" style="6"/>
    <col min="24" max="24" width="11" style="6" customWidth="1"/>
    <col min="25" max="25" width="10.28515625" style="6" customWidth="1"/>
    <col min="26" max="16384" width="9.140625" style="6"/>
  </cols>
  <sheetData>
    <row r="1" spans="1:37" x14ac:dyDescent="0.25">
      <c r="A1" s="1"/>
      <c r="B1" s="2" t="s">
        <v>0</v>
      </c>
      <c r="C1" s="3"/>
      <c r="D1" s="3"/>
      <c r="E1" s="3"/>
      <c r="F1" s="3"/>
      <c r="G1" s="3"/>
      <c r="H1" s="3"/>
      <c r="I1" s="3"/>
      <c r="J1" s="3"/>
      <c r="K1" s="3"/>
      <c r="L1" s="3"/>
      <c r="M1" s="3"/>
      <c r="N1" s="3"/>
      <c r="O1" s="3"/>
      <c r="P1" s="3"/>
      <c r="Q1" s="3"/>
      <c r="R1" s="3"/>
      <c r="S1" s="3"/>
      <c r="T1" s="3"/>
      <c r="U1" s="3"/>
      <c r="V1" s="3"/>
      <c r="W1" s="3"/>
      <c r="X1" s="3"/>
      <c r="Y1" s="4"/>
      <c r="Z1" s="3"/>
      <c r="AA1" s="3"/>
      <c r="AB1" s="3"/>
      <c r="AC1" s="3"/>
      <c r="AD1" s="3"/>
      <c r="AE1" s="3"/>
      <c r="AF1" s="3"/>
      <c r="AG1" s="3"/>
      <c r="AH1" s="3"/>
      <c r="AI1" s="3" t="s">
        <v>175</v>
      </c>
      <c r="AJ1" s="5"/>
      <c r="AK1" s="3"/>
    </row>
    <row r="2" spans="1:37" x14ac:dyDescent="0.25">
      <c r="A2" s="1"/>
      <c r="B2" s="7" t="s">
        <v>1</v>
      </c>
      <c r="C2" s="3"/>
      <c r="D2" s="3"/>
      <c r="E2" s="3"/>
      <c r="F2" s="3"/>
      <c r="G2" s="3"/>
      <c r="H2" s="3"/>
      <c r="I2" s="3"/>
      <c r="J2" s="3"/>
      <c r="K2" s="3"/>
      <c r="L2" s="3"/>
      <c r="M2" s="3"/>
      <c r="N2" s="3"/>
      <c r="O2" s="3"/>
      <c r="P2" s="3"/>
      <c r="Q2" s="3"/>
      <c r="R2" s="3"/>
      <c r="S2" s="3"/>
      <c r="T2" s="3"/>
      <c r="U2" s="3"/>
      <c r="V2" s="3"/>
      <c r="W2" s="3"/>
      <c r="X2" s="3"/>
      <c r="Y2" s="4"/>
      <c r="Z2" s="3"/>
      <c r="AA2" s="3"/>
      <c r="AB2" s="3"/>
      <c r="AC2" s="3"/>
      <c r="AD2" s="3"/>
      <c r="AE2" s="3"/>
      <c r="AF2" s="3"/>
      <c r="AG2" s="3"/>
      <c r="AH2" s="3"/>
      <c r="AI2" s="3"/>
      <c r="AJ2" s="4"/>
      <c r="AK2" s="3"/>
    </row>
    <row r="3" spans="1:37" x14ac:dyDescent="0.25">
      <c r="A3" s="93" t="s">
        <v>2</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row>
    <row r="4" spans="1:37" x14ac:dyDescent="0.25">
      <c r="A4" s="97" t="s">
        <v>176</v>
      </c>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row>
    <row r="5" spans="1:37" x14ac:dyDescent="0.25">
      <c r="A5" s="4"/>
      <c r="B5" s="9"/>
      <c r="C5" s="8"/>
      <c r="D5" s="8"/>
      <c r="E5" s="8"/>
      <c r="F5" s="8"/>
      <c r="G5" s="8"/>
      <c r="H5" s="8"/>
      <c r="I5" s="8"/>
      <c r="J5" s="8"/>
      <c r="K5" s="8"/>
      <c r="L5" s="8"/>
      <c r="M5" s="8"/>
      <c r="N5" s="8"/>
      <c r="O5" s="8"/>
      <c r="P5" s="8"/>
      <c r="Q5" s="8"/>
      <c r="R5" s="8"/>
      <c r="S5" s="8"/>
      <c r="T5" s="8"/>
      <c r="U5" s="10"/>
      <c r="V5" s="10"/>
      <c r="W5" s="10"/>
      <c r="X5" s="8"/>
      <c r="Y5" s="8"/>
      <c r="Z5" s="8"/>
      <c r="AA5" s="8"/>
      <c r="AB5" s="8"/>
      <c r="AC5" s="8"/>
      <c r="AD5" s="8"/>
      <c r="AE5" s="10"/>
      <c r="AF5" s="10"/>
      <c r="AG5" s="10"/>
      <c r="AH5" s="10"/>
      <c r="AI5" s="8"/>
      <c r="AJ5" s="8"/>
      <c r="AK5" s="11" t="s">
        <v>3</v>
      </c>
    </row>
    <row r="6" spans="1:37" x14ac:dyDescent="0.25">
      <c r="A6" s="92" t="s">
        <v>4</v>
      </c>
      <c r="B6" s="92" t="s">
        <v>5</v>
      </c>
      <c r="C6" s="94" t="s">
        <v>6</v>
      </c>
      <c r="D6" s="95"/>
      <c r="E6" s="95"/>
      <c r="F6" s="95"/>
      <c r="G6" s="95"/>
      <c r="H6" s="95"/>
      <c r="I6" s="95"/>
      <c r="J6" s="95"/>
      <c r="K6" s="95"/>
      <c r="L6" s="95"/>
      <c r="M6" s="95"/>
      <c r="N6" s="95"/>
      <c r="O6" s="95"/>
      <c r="P6" s="94" t="s">
        <v>7</v>
      </c>
      <c r="Q6" s="95"/>
      <c r="R6" s="95"/>
      <c r="S6" s="95"/>
      <c r="T6" s="95"/>
      <c r="U6" s="95"/>
      <c r="V6" s="95"/>
      <c r="W6" s="95"/>
      <c r="X6" s="95"/>
      <c r="Y6" s="95"/>
      <c r="Z6" s="95"/>
      <c r="AA6" s="94" t="s">
        <v>8</v>
      </c>
      <c r="AB6" s="95"/>
      <c r="AC6" s="95"/>
      <c r="AD6" s="95"/>
      <c r="AE6" s="95"/>
      <c r="AF6" s="95"/>
      <c r="AG6" s="95"/>
      <c r="AH6" s="95"/>
      <c r="AI6" s="95"/>
      <c r="AJ6" s="95"/>
      <c r="AK6" s="95"/>
    </row>
    <row r="7" spans="1:37" ht="30.75" customHeight="1" x14ac:dyDescent="0.25">
      <c r="A7" s="90"/>
      <c r="B7" s="90"/>
      <c r="C7" s="90" t="s">
        <v>9</v>
      </c>
      <c r="D7" s="92" t="s">
        <v>10</v>
      </c>
      <c r="E7" s="92" t="s">
        <v>11</v>
      </c>
      <c r="F7" s="90" t="s">
        <v>12</v>
      </c>
      <c r="G7" s="90" t="s">
        <v>13</v>
      </c>
      <c r="H7" s="92" t="s">
        <v>14</v>
      </c>
      <c r="I7" s="92"/>
      <c r="J7" s="92"/>
      <c r="K7" s="90" t="s">
        <v>15</v>
      </c>
      <c r="L7" s="90" t="s">
        <v>16</v>
      </c>
      <c r="M7" s="90" t="s">
        <v>17</v>
      </c>
      <c r="N7" s="90" t="s">
        <v>18</v>
      </c>
      <c r="O7" s="90" t="s">
        <v>19</v>
      </c>
      <c r="P7" s="90" t="s">
        <v>7</v>
      </c>
      <c r="Q7" s="92" t="s">
        <v>10</v>
      </c>
      <c r="R7" s="92" t="s">
        <v>11</v>
      </c>
      <c r="S7" s="90" t="s">
        <v>12</v>
      </c>
      <c r="T7" s="90" t="s">
        <v>13</v>
      </c>
      <c r="U7" s="92" t="s">
        <v>14</v>
      </c>
      <c r="V7" s="92"/>
      <c r="W7" s="92"/>
      <c r="X7" s="90" t="s">
        <v>20</v>
      </c>
      <c r="Y7" s="90" t="s">
        <v>17</v>
      </c>
      <c r="Z7" s="90" t="s">
        <v>18</v>
      </c>
      <c r="AA7" s="90" t="s">
        <v>21</v>
      </c>
      <c r="AB7" s="92" t="s">
        <v>10</v>
      </c>
      <c r="AC7" s="92" t="s">
        <v>11</v>
      </c>
      <c r="AD7" s="90" t="s">
        <v>12</v>
      </c>
      <c r="AE7" s="90" t="s">
        <v>13</v>
      </c>
      <c r="AF7" s="92" t="s">
        <v>14</v>
      </c>
      <c r="AG7" s="92"/>
      <c r="AH7" s="92"/>
      <c r="AI7" s="90" t="s">
        <v>20</v>
      </c>
      <c r="AJ7" s="90" t="s">
        <v>17</v>
      </c>
      <c r="AK7" s="90" t="s">
        <v>18</v>
      </c>
    </row>
    <row r="8" spans="1:37" ht="104.25" customHeight="1" x14ac:dyDescent="0.25">
      <c r="A8" s="90"/>
      <c r="B8" s="90"/>
      <c r="C8" s="91"/>
      <c r="D8" s="92"/>
      <c r="E8" s="92"/>
      <c r="F8" s="91"/>
      <c r="G8" s="91"/>
      <c r="H8" s="12" t="s">
        <v>21</v>
      </c>
      <c r="I8" s="12" t="s">
        <v>22</v>
      </c>
      <c r="J8" s="12" t="s">
        <v>23</v>
      </c>
      <c r="K8" s="91"/>
      <c r="L8" s="91"/>
      <c r="M8" s="91"/>
      <c r="N8" s="91"/>
      <c r="O8" s="91"/>
      <c r="P8" s="91"/>
      <c r="Q8" s="92"/>
      <c r="R8" s="92"/>
      <c r="S8" s="91"/>
      <c r="T8" s="91"/>
      <c r="U8" s="12" t="s">
        <v>21</v>
      </c>
      <c r="V8" s="12" t="s">
        <v>22</v>
      </c>
      <c r="W8" s="12" t="s">
        <v>23</v>
      </c>
      <c r="X8" s="91"/>
      <c r="Y8" s="91"/>
      <c r="Z8" s="91"/>
      <c r="AA8" s="91"/>
      <c r="AB8" s="92"/>
      <c r="AC8" s="92"/>
      <c r="AD8" s="91"/>
      <c r="AE8" s="91"/>
      <c r="AF8" s="12" t="s">
        <v>21</v>
      </c>
      <c r="AG8" s="12" t="s">
        <v>22</v>
      </c>
      <c r="AH8" s="12" t="s">
        <v>23</v>
      </c>
      <c r="AI8" s="91"/>
      <c r="AJ8" s="91"/>
      <c r="AK8" s="91"/>
    </row>
    <row r="9" spans="1:37" x14ac:dyDescent="0.25">
      <c r="A9" s="13" t="s">
        <v>24</v>
      </c>
      <c r="B9" s="13" t="s">
        <v>25</v>
      </c>
      <c r="C9" s="13">
        <v>1</v>
      </c>
      <c r="D9" s="13">
        <v>2</v>
      </c>
      <c r="E9" s="13">
        <v>3</v>
      </c>
      <c r="F9" s="13">
        <v>4</v>
      </c>
      <c r="G9" s="13">
        <v>5</v>
      </c>
      <c r="H9" s="13">
        <v>6</v>
      </c>
      <c r="I9" s="13">
        <v>7</v>
      </c>
      <c r="J9" s="13">
        <v>8</v>
      </c>
      <c r="K9" s="13">
        <v>9</v>
      </c>
      <c r="L9" s="13">
        <v>10</v>
      </c>
      <c r="M9" s="13">
        <v>11</v>
      </c>
      <c r="N9" s="13">
        <v>12</v>
      </c>
      <c r="O9" s="13">
        <v>13</v>
      </c>
      <c r="P9" s="13">
        <v>14</v>
      </c>
      <c r="Q9" s="13">
        <v>15</v>
      </c>
      <c r="R9" s="13">
        <v>16</v>
      </c>
      <c r="S9" s="13">
        <v>17</v>
      </c>
      <c r="T9" s="13">
        <v>18</v>
      </c>
      <c r="U9" s="13">
        <v>19</v>
      </c>
      <c r="V9" s="13">
        <v>20</v>
      </c>
      <c r="W9" s="13">
        <v>21</v>
      </c>
      <c r="X9" s="13">
        <v>22</v>
      </c>
      <c r="Y9" s="13">
        <v>23</v>
      </c>
      <c r="Z9" s="13">
        <v>24</v>
      </c>
      <c r="AA9" s="13">
        <v>26</v>
      </c>
      <c r="AB9" s="13">
        <v>27</v>
      </c>
      <c r="AC9" s="13">
        <v>28</v>
      </c>
      <c r="AD9" s="13">
        <v>29</v>
      </c>
      <c r="AE9" s="13">
        <v>30</v>
      </c>
      <c r="AF9" s="13">
        <v>31</v>
      </c>
      <c r="AG9" s="13">
        <v>32</v>
      </c>
      <c r="AH9" s="13">
        <v>33</v>
      </c>
      <c r="AI9" s="13">
        <v>34</v>
      </c>
      <c r="AJ9" s="13">
        <v>35</v>
      </c>
      <c r="AK9" s="13">
        <v>36</v>
      </c>
    </row>
    <row r="10" spans="1:37" x14ac:dyDescent="0.25">
      <c r="A10" s="14"/>
      <c r="B10" s="14" t="s">
        <v>21</v>
      </c>
      <c r="C10" s="15">
        <f t="shared" ref="C10:Z10" si="0">C11+C33+C126+C127+C128+C129+C130+C131+C141+C142</f>
        <v>8724010</v>
      </c>
      <c r="D10" s="15">
        <f t="shared" si="0"/>
        <v>3124792</v>
      </c>
      <c r="E10" s="15">
        <f t="shared" si="0"/>
        <v>2557238</v>
      </c>
      <c r="F10" s="15">
        <f t="shared" si="0"/>
        <v>10600</v>
      </c>
      <c r="G10" s="15">
        <f t="shared" si="0"/>
        <v>1170</v>
      </c>
      <c r="H10" s="15">
        <f t="shared" si="0"/>
        <v>154606</v>
      </c>
      <c r="I10" s="15">
        <f t="shared" si="0"/>
        <v>107551</v>
      </c>
      <c r="J10" s="15">
        <f t="shared" si="0"/>
        <v>47055</v>
      </c>
      <c r="K10" s="15">
        <f t="shared" si="0"/>
        <v>138666</v>
      </c>
      <c r="L10" s="15">
        <f t="shared" si="0"/>
        <v>109916</v>
      </c>
      <c r="M10" s="15">
        <f t="shared" si="0"/>
        <v>2627022</v>
      </c>
      <c r="N10" s="15">
        <f t="shared" si="0"/>
        <v>0</v>
      </c>
      <c r="O10" s="15">
        <f t="shared" si="0"/>
        <v>0</v>
      </c>
      <c r="P10" s="15">
        <f t="shared" si="0"/>
        <v>12412905</v>
      </c>
      <c r="Q10" s="15">
        <f t="shared" si="0"/>
        <v>1844980</v>
      </c>
      <c r="R10" s="15">
        <f t="shared" si="0"/>
        <v>2116704</v>
      </c>
      <c r="S10" s="15">
        <f t="shared" si="0"/>
        <v>538</v>
      </c>
      <c r="T10" s="15">
        <f t="shared" si="0"/>
        <v>1170</v>
      </c>
      <c r="U10" s="15">
        <f t="shared" si="0"/>
        <v>43541</v>
      </c>
      <c r="V10" s="15">
        <f t="shared" si="0"/>
        <v>8307</v>
      </c>
      <c r="W10" s="15">
        <f t="shared" si="0"/>
        <v>35234</v>
      </c>
      <c r="X10" s="15">
        <f t="shared" si="0"/>
        <v>5046672</v>
      </c>
      <c r="Y10" s="15">
        <f t="shared" si="0"/>
        <v>3330867</v>
      </c>
      <c r="Z10" s="15">
        <f t="shared" si="0"/>
        <v>28433</v>
      </c>
      <c r="AA10" s="16">
        <f t="shared" ref="AA10:AG18" si="1">P10/C10*100</f>
        <v>142.28439673957274</v>
      </c>
      <c r="AB10" s="16">
        <f t="shared" si="1"/>
        <v>59.043289921377159</v>
      </c>
      <c r="AC10" s="16">
        <f t="shared" si="1"/>
        <v>82.773054365686733</v>
      </c>
      <c r="AD10" s="16">
        <f t="shared" si="1"/>
        <v>5.0754716981132075</v>
      </c>
      <c r="AE10" s="16">
        <f t="shared" si="1"/>
        <v>100</v>
      </c>
      <c r="AF10" s="16">
        <f t="shared" si="1"/>
        <v>28.162555140162738</v>
      </c>
      <c r="AG10" s="16">
        <f t="shared" si="1"/>
        <v>7.7237775566940332</v>
      </c>
      <c r="AH10" s="16">
        <f>W10/J10*100</f>
        <v>74.878333864626498</v>
      </c>
      <c r="AI10" s="16"/>
      <c r="AJ10" s="16">
        <f>Y10/M10*100</f>
        <v>126.79250497331198</v>
      </c>
      <c r="AK10" s="16"/>
    </row>
    <row r="11" spans="1:37" x14ac:dyDescent="0.25">
      <c r="A11" s="17" t="s">
        <v>26</v>
      </c>
      <c r="B11" s="18" t="s">
        <v>22</v>
      </c>
      <c r="C11" s="18">
        <f t="shared" ref="C11:Z11" si="2">C12+C30+C29</f>
        <v>3232343</v>
      </c>
      <c r="D11" s="18">
        <f t="shared" si="2"/>
        <v>3124792</v>
      </c>
      <c r="E11" s="18">
        <f t="shared" si="2"/>
        <v>0</v>
      </c>
      <c r="F11" s="18">
        <f t="shared" si="2"/>
        <v>0</v>
      </c>
      <c r="G11" s="18">
        <f t="shared" si="2"/>
        <v>0</v>
      </c>
      <c r="H11" s="18">
        <f t="shared" si="2"/>
        <v>107551</v>
      </c>
      <c r="I11" s="18">
        <f t="shared" si="2"/>
        <v>107551</v>
      </c>
      <c r="J11" s="18">
        <f t="shared" si="2"/>
        <v>0</v>
      </c>
      <c r="K11" s="18">
        <f t="shared" si="2"/>
        <v>0</v>
      </c>
      <c r="L11" s="18">
        <f t="shared" si="2"/>
        <v>0</v>
      </c>
      <c r="M11" s="18">
        <f t="shared" si="2"/>
        <v>0</v>
      </c>
      <c r="N11" s="18">
        <f t="shared" si="2"/>
        <v>0</v>
      </c>
      <c r="O11" s="18">
        <f t="shared" si="2"/>
        <v>0</v>
      </c>
      <c r="P11" s="18">
        <f t="shared" si="2"/>
        <v>1853287</v>
      </c>
      <c r="Q11" s="18">
        <f t="shared" si="2"/>
        <v>1844980</v>
      </c>
      <c r="R11" s="18">
        <f t="shared" si="2"/>
        <v>0</v>
      </c>
      <c r="S11" s="18">
        <f t="shared" si="2"/>
        <v>0</v>
      </c>
      <c r="T11" s="18">
        <f t="shared" si="2"/>
        <v>0</v>
      </c>
      <c r="U11" s="18">
        <f t="shared" si="2"/>
        <v>8307</v>
      </c>
      <c r="V11" s="18">
        <f t="shared" si="2"/>
        <v>8307</v>
      </c>
      <c r="W11" s="18">
        <f t="shared" si="2"/>
        <v>0</v>
      </c>
      <c r="X11" s="18">
        <f t="shared" si="2"/>
        <v>0</v>
      </c>
      <c r="Y11" s="18">
        <f t="shared" si="2"/>
        <v>0</v>
      </c>
      <c r="Z11" s="18">
        <f t="shared" si="2"/>
        <v>0</v>
      </c>
      <c r="AA11" s="19">
        <f t="shared" si="1"/>
        <v>57.335715918762332</v>
      </c>
      <c r="AB11" s="19">
        <f t="shared" si="1"/>
        <v>59.043289921377159</v>
      </c>
      <c r="AC11" s="19"/>
      <c r="AD11" s="19"/>
      <c r="AE11" s="19"/>
      <c r="AF11" s="19"/>
      <c r="AG11" s="19"/>
      <c r="AH11" s="19"/>
      <c r="AI11" s="19"/>
      <c r="AJ11" s="19"/>
      <c r="AK11" s="19"/>
    </row>
    <row r="12" spans="1:37" ht="28.5" x14ac:dyDescent="0.25">
      <c r="A12" s="17">
        <v>1</v>
      </c>
      <c r="B12" s="18" t="s">
        <v>27</v>
      </c>
      <c r="C12" s="20">
        <f>C13+C14+C17+C18+C21+C22+C23+C24+C25+C26</f>
        <v>3151545</v>
      </c>
      <c r="D12" s="20">
        <f t="shared" ref="D12:Z12" si="3">D13+D14+D17+D18+D21+D22+D23+D24+D25+D26</f>
        <v>3043994</v>
      </c>
      <c r="E12" s="20">
        <f t="shared" si="3"/>
        <v>0</v>
      </c>
      <c r="F12" s="20">
        <f t="shared" si="3"/>
        <v>0</v>
      </c>
      <c r="G12" s="20">
        <f t="shared" si="3"/>
        <v>0</v>
      </c>
      <c r="H12" s="20">
        <f t="shared" si="3"/>
        <v>107551</v>
      </c>
      <c r="I12" s="20">
        <f t="shared" si="3"/>
        <v>107551</v>
      </c>
      <c r="J12" s="20">
        <f t="shared" si="3"/>
        <v>0</v>
      </c>
      <c r="K12" s="20">
        <f t="shared" si="3"/>
        <v>0</v>
      </c>
      <c r="L12" s="20">
        <f t="shared" si="3"/>
        <v>0</v>
      </c>
      <c r="M12" s="20">
        <f t="shared" si="3"/>
        <v>0</v>
      </c>
      <c r="N12" s="20">
        <f t="shared" si="3"/>
        <v>0</v>
      </c>
      <c r="O12" s="20">
        <f t="shared" si="3"/>
        <v>0</v>
      </c>
      <c r="P12" s="20">
        <f t="shared" si="3"/>
        <v>1827449</v>
      </c>
      <c r="Q12" s="20">
        <f t="shared" si="3"/>
        <v>1819142</v>
      </c>
      <c r="R12" s="20">
        <f t="shared" si="3"/>
        <v>0</v>
      </c>
      <c r="S12" s="20">
        <f t="shared" si="3"/>
        <v>0</v>
      </c>
      <c r="T12" s="20">
        <f t="shared" si="3"/>
        <v>0</v>
      </c>
      <c r="U12" s="20">
        <f t="shared" si="3"/>
        <v>8307</v>
      </c>
      <c r="V12" s="20">
        <f t="shared" si="3"/>
        <v>8307</v>
      </c>
      <c r="W12" s="20">
        <f t="shared" si="3"/>
        <v>0</v>
      </c>
      <c r="X12" s="20">
        <f t="shared" si="3"/>
        <v>0</v>
      </c>
      <c r="Y12" s="20">
        <f t="shared" si="3"/>
        <v>0</v>
      </c>
      <c r="Z12" s="20">
        <f t="shared" si="3"/>
        <v>0</v>
      </c>
      <c r="AA12" s="19">
        <f t="shared" si="1"/>
        <v>57.985813307441269</v>
      </c>
      <c r="AB12" s="19">
        <f t="shared" si="1"/>
        <v>59.761681527624567</v>
      </c>
      <c r="AC12" s="19">
        <f>SUM(AC13:AC14,AC17:AC26)</f>
        <v>0</v>
      </c>
      <c r="AD12" s="19">
        <f>SUM(AD13:AD14,AD17:AD26)</f>
        <v>0</v>
      </c>
      <c r="AE12" s="19">
        <f>SUM(AE13:AE14,AE17:AE26)</f>
        <v>0</v>
      </c>
      <c r="AF12" s="19">
        <f>SUM(AF13:AF14,AF17:AF26)</f>
        <v>0</v>
      </c>
      <c r="AG12" s="19"/>
      <c r="AH12" s="19">
        <f>SUM(AH13:AH14,AH17:AH26)</f>
        <v>0</v>
      </c>
      <c r="AI12" s="19"/>
      <c r="AJ12" s="19">
        <f>SUM(AJ13:AJ14,AJ17:AJ26)</f>
        <v>0</v>
      </c>
      <c r="AK12" s="19">
        <f>SUM(AK13:AK14,AK17:AK26)</f>
        <v>0</v>
      </c>
    </row>
    <row r="13" spans="1:37" x14ac:dyDescent="0.25">
      <c r="A13" s="21" t="s">
        <v>28</v>
      </c>
      <c r="B13" s="22" t="s">
        <v>29</v>
      </c>
      <c r="C13" s="23">
        <f>D13+E13+F13+G13+H13+L13+M13+N13+O13</f>
        <v>1855209</v>
      </c>
      <c r="D13" s="24">
        <v>1855209</v>
      </c>
      <c r="E13" s="23"/>
      <c r="F13" s="24"/>
      <c r="G13" s="24"/>
      <c r="H13" s="23"/>
      <c r="I13" s="25"/>
      <c r="J13" s="23"/>
      <c r="K13" s="23"/>
      <c r="L13" s="24"/>
      <c r="M13" s="24"/>
      <c r="N13" s="24"/>
      <c r="O13" s="24"/>
      <c r="P13" s="23">
        <f>Q13+R13+S13+T13+U13+X13+Y13+Z13</f>
        <v>922671</v>
      </c>
      <c r="Q13" s="26">
        <v>922671</v>
      </c>
      <c r="R13" s="26"/>
      <c r="S13" s="25"/>
      <c r="T13" s="25"/>
      <c r="U13" s="23"/>
      <c r="V13" s="25"/>
      <c r="W13" s="25"/>
      <c r="X13" s="23"/>
      <c r="Y13" s="25"/>
      <c r="Z13" s="25"/>
      <c r="AA13" s="27">
        <f t="shared" si="1"/>
        <v>49.734073088261219</v>
      </c>
      <c r="AB13" s="27">
        <f t="shared" si="1"/>
        <v>49.734073088261219</v>
      </c>
      <c r="AC13" s="27"/>
      <c r="AD13" s="27"/>
      <c r="AE13" s="27"/>
      <c r="AF13" s="27"/>
      <c r="AG13" s="27"/>
      <c r="AH13" s="27"/>
      <c r="AI13" s="27"/>
      <c r="AJ13" s="27"/>
      <c r="AK13" s="27"/>
    </row>
    <row r="14" spans="1:37" x14ac:dyDescent="0.25">
      <c r="A14" s="21" t="s">
        <v>30</v>
      </c>
      <c r="B14" s="22" t="s">
        <v>31</v>
      </c>
      <c r="C14" s="23">
        <f t="shared" ref="C14:Z14" si="4">C15+C16</f>
        <v>333840</v>
      </c>
      <c r="D14" s="23">
        <f t="shared" si="4"/>
        <v>333840</v>
      </c>
      <c r="E14" s="23">
        <f t="shared" si="4"/>
        <v>0</v>
      </c>
      <c r="F14" s="23">
        <f t="shared" si="4"/>
        <v>0</v>
      </c>
      <c r="G14" s="23">
        <f t="shared" si="4"/>
        <v>0</v>
      </c>
      <c r="H14" s="23">
        <f t="shared" si="4"/>
        <v>0</v>
      </c>
      <c r="I14" s="23">
        <f t="shared" si="4"/>
        <v>0</v>
      </c>
      <c r="J14" s="23">
        <f t="shared" si="4"/>
        <v>0</v>
      </c>
      <c r="K14" s="23">
        <f t="shared" si="4"/>
        <v>0</v>
      </c>
      <c r="L14" s="23">
        <f t="shared" si="4"/>
        <v>0</v>
      </c>
      <c r="M14" s="23">
        <f t="shared" si="4"/>
        <v>0</v>
      </c>
      <c r="N14" s="23">
        <f t="shared" si="4"/>
        <v>0</v>
      </c>
      <c r="O14" s="23">
        <f t="shared" si="4"/>
        <v>0</v>
      </c>
      <c r="P14" s="23">
        <f t="shared" si="4"/>
        <v>115154</v>
      </c>
      <c r="Q14" s="23">
        <f t="shared" si="4"/>
        <v>115154</v>
      </c>
      <c r="R14" s="23">
        <f t="shared" si="4"/>
        <v>0</v>
      </c>
      <c r="S14" s="23">
        <f t="shared" si="4"/>
        <v>0</v>
      </c>
      <c r="T14" s="23">
        <f t="shared" si="4"/>
        <v>0</v>
      </c>
      <c r="U14" s="23">
        <f t="shared" si="4"/>
        <v>0</v>
      </c>
      <c r="V14" s="23">
        <f t="shared" si="4"/>
        <v>0</v>
      </c>
      <c r="W14" s="23">
        <f t="shared" si="4"/>
        <v>0</v>
      </c>
      <c r="X14" s="23">
        <f t="shared" si="4"/>
        <v>0</v>
      </c>
      <c r="Y14" s="23">
        <f t="shared" si="4"/>
        <v>0</v>
      </c>
      <c r="Z14" s="23">
        <f t="shared" si="4"/>
        <v>0</v>
      </c>
      <c r="AA14" s="27">
        <f t="shared" si="1"/>
        <v>34.493769470404985</v>
      </c>
      <c r="AB14" s="27">
        <f t="shared" si="1"/>
        <v>34.493769470404985</v>
      </c>
      <c r="AC14" s="27"/>
      <c r="AD14" s="27"/>
      <c r="AE14" s="27"/>
      <c r="AF14" s="27"/>
      <c r="AG14" s="27"/>
      <c r="AH14" s="27"/>
      <c r="AI14" s="27"/>
      <c r="AJ14" s="27"/>
      <c r="AK14" s="27"/>
    </row>
    <row r="15" spans="1:37" x14ac:dyDescent="0.25">
      <c r="A15" s="21" t="s">
        <v>32</v>
      </c>
      <c r="B15" s="22" t="s">
        <v>33</v>
      </c>
      <c r="C15" s="23">
        <f t="shared" ref="C15:C24" si="5">D15+E15+F15+G15+H15+L15+M15+N15+O15</f>
        <v>333840</v>
      </c>
      <c r="D15" s="24">
        <v>333840</v>
      </c>
      <c r="E15" s="23"/>
      <c r="F15" s="24"/>
      <c r="G15" s="24"/>
      <c r="H15" s="23"/>
      <c r="I15" s="25"/>
      <c r="J15" s="23"/>
      <c r="K15" s="23"/>
      <c r="L15" s="24"/>
      <c r="M15" s="24"/>
      <c r="N15" s="24"/>
      <c r="O15" s="24"/>
      <c r="P15" s="23">
        <f t="shared" ref="P15:P32" si="6">Q15+R15+S15+T15+U15+X15+Y15+Z15</f>
        <v>50915</v>
      </c>
      <c r="Q15" s="26">
        <v>50915</v>
      </c>
      <c r="R15" s="26"/>
      <c r="S15" s="25"/>
      <c r="T15" s="25"/>
      <c r="U15" s="23"/>
      <c r="V15" s="25"/>
      <c r="W15" s="25"/>
      <c r="X15" s="23"/>
      <c r="Y15" s="25"/>
      <c r="Z15" s="25"/>
      <c r="AA15" s="27">
        <f t="shared" si="1"/>
        <v>15.251317996645101</v>
      </c>
      <c r="AB15" s="27">
        <f t="shared" si="1"/>
        <v>15.251317996645101</v>
      </c>
      <c r="AC15" s="27"/>
      <c r="AD15" s="27"/>
      <c r="AE15" s="27"/>
      <c r="AF15" s="27"/>
      <c r="AG15" s="27"/>
      <c r="AH15" s="27"/>
      <c r="AI15" s="27"/>
      <c r="AJ15" s="27"/>
      <c r="AK15" s="27"/>
    </row>
    <row r="16" spans="1:37" x14ac:dyDescent="0.25">
      <c r="A16" s="21" t="s">
        <v>34</v>
      </c>
      <c r="B16" s="22" t="s">
        <v>35</v>
      </c>
      <c r="C16" s="23">
        <f t="shared" si="5"/>
        <v>0</v>
      </c>
      <c r="D16" s="24"/>
      <c r="E16" s="23"/>
      <c r="F16" s="24"/>
      <c r="G16" s="24"/>
      <c r="H16" s="23"/>
      <c r="I16" s="25"/>
      <c r="J16" s="23"/>
      <c r="K16" s="23"/>
      <c r="L16" s="24"/>
      <c r="M16" s="24"/>
      <c r="N16" s="24"/>
      <c r="O16" s="24"/>
      <c r="P16" s="23">
        <f t="shared" si="6"/>
        <v>64239</v>
      </c>
      <c r="Q16" s="26">
        <v>64239</v>
      </c>
      <c r="R16" s="26"/>
      <c r="S16" s="25"/>
      <c r="T16" s="25"/>
      <c r="U16" s="23"/>
      <c r="V16" s="25"/>
      <c r="W16" s="25"/>
      <c r="X16" s="23"/>
      <c r="Y16" s="25"/>
      <c r="Z16" s="25"/>
      <c r="AA16" s="27"/>
      <c r="AB16" s="27"/>
      <c r="AC16" s="27"/>
      <c r="AD16" s="27"/>
      <c r="AE16" s="27"/>
      <c r="AF16" s="27"/>
      <c r="AG16" s="27"/>
      <c r="AH16" s="27"/>
      <c r="AI16" s="27"/>
      <c r="AJ16" s="27"/>
      <c r="AK16" s="27"/>
    </row>
    <row r="17" spans="1:37" ht="15.75" x14ac:dyDescent="0.25">
      <c r="A17" s="21" t="s">
        <v>36</v>
      </c>
      <c r="B17" s="22" t="s">
        <v>37</v>
      </c>
      <c r="C17" s="23">
        <f t="shared" si="5"/>
        <v>168100</v>
      </c>
      <c r="D17" s="28">
        <v>168100</v>
      </c>
      <c r="E17" s="23"/>
      <c r="F17" s="24"/>
      <c r="G17" s="24"/>
      <c r="H17" s="23"/>
      <c r="I17" s="25"/>
      <c r="J17" s="23"/>
      <c r="K17" s="23"/>
      <c r="L17" s="24"/>
      <c r="M17" s="24"/>
      <c r="N17" s="24"/>
      <c r="O17" s="24"/>
      <c r="P17" s="23">
        <f t="shared" si="6"/>
        <v>26783</v>
      </c>
      <c r="Q17" s="26">
        <v>26783</v>
      </c>
      <c r="R17" s="26"/>
      <c r="S17" s="25"/>
      <c r="T17" s="25"/>
      <c r="U17" s="23"/>
      <c r="V17" s="25"/>
      <c r="W17" s="25"/>
      <c r="X17" s="23"/>
      <c r="Y17" s="25"/>
      <c r="Z17" s="25"/>
      <c r="AA17" s="27">
        <f t="shared" si="1"/>
        <v>15.932778108268888</v>
      </c>
      <c r="AB17" s="27">
        <f t="shared" si="1"/>
        <v>15.932778108268888</v>
      </c>
      <c r="AC17" s="27"/>
      <c r="AD17" s="27"/>
      <c r="AE17" s="27"/>
      <c r="AF17" s="27"/>
      <c r="AG17" s="27"/>
      <c r="AH17" s="27"/>
      <c r="AI17" s="27"/>
      <c r="AJ17" s="27"/>
      <c r="AK17" s="27"/>
    </row>
    <row r="18" spans="1:37" ht="15.75" x14ac:dyDescent="0.25">
      <c r="A18" s="21" t="s">
        <v>38</v>
      </c>
      <c r="B18" s="22" t="s">
        <v>39</v>
      </c>
      <c r="C18" s="23">
        <f>SUM(C19:C20)</f>
        <v>569396</v>
      </c>
      <c r="D18" s="28">
        <f>SUM(D19:D20)</f>
        <v>461845</v>
      </c>
      <c r="E18" s="23">
        <f t="shared" ref="E18:Z18" si="7">SUM(E19:E20)</f>
        <v>0</v>
      </c>
      <c r="F18" s="23">
        <f t="shared" si="7"/>
        <v>0</v>
      </c>
      <c r="G18" s="23">
        <f t="shared" si="7"/>
        <v>0</v>
      </c>
      <c r="H18" s="23">
        <f t="shared" si="7"/>
        <v>107551</v>
      </c>
      <c r="I18" s="23">
        <f t="shared" si="7"/>
        <v>107551</v>
      </c>
      <c r="J18" s="23">
        <f t="shared" si="7"/>
        <v>0</v>
      </c>
      <c r="K18" s="23">
        <f t="shared" si="7"/>
        <v>0</v>
      </c>
      <c r="L18" s="23">
        <f t="shared" si="7"/>
        <v>0</v>
      </c>
      <c r="M18" s="23">
        <f t="shared" si="7"/>
        <v>0</v>
      </c>
      <c r="N18" s="23">
        <f t="shared" si="7"/>
        <v>0</v>
      </c>
      <c r="O18" s="23">
        <f t="shared" si="7"/>
        <v>0</v>
      </c>
      <c r="P18" s="23">
        <f t="shared" si="7"/>
        <v>198039</v>
      </c>
      <c r="Q18" s="26">
        <f>SUM(Q19:Q20)</f>
        <v>189732</v>
      </c>
      <c r="R18" s="23">
        <f t="shared" si="7"/>
        <v>0</v>
      </c>
      <c r="S18" s="23">
        <f t="shared" si="7"/>
        <v>0</v>
      </c>
      <c r="T18" s="23">
        <f t="shared" si="7"/>
        <v>0</v>
      </c>
      <c r="U18" s="23">
        <f t="shared" si="7"/>
        <v>8307</v>
      </c>
      <c r="V18" s="23">
        <f t="shared" si="7"/>
        <v>8307</v>
      </c>
      <c r="W18" s="23">
        <f t="shared" si="7"/>
        <v>0</v>
      </c>
      <c r="X18" s="23">
        <f t="shared" si="7"/>
        <v>0</v>
      </c>
      <c r="Y18" s="23">
        <f t="shared" si="7"/>
        <v>0</v>
      </c>
      <c r="Z18" s="23">
        <f t="shared" si="7"/>
        <v>0</v>
      </c>
      <c r="AA18" s="27">
        <f t="shared" si="1"/>
        <v>34.780539378569571</v>
      </c>
      <c r="AB18" s="27">
        <f t="shared" si="1"/>
        <v>41.081315159848003</v>
      </c>
      <c r="AC18" s="27"/>
      <c r="AD18" s="27"/>
      <c r="AE18" s="27"/>
      <c r="AF18" s="27"/>
      <c r="AG18" s="27"/>
      <c r="AH18" s="27"/>
      <c r="AI18" s="27"/>
      <c r="AJ18" s="27"/>
      <c r="AK18" s="27"/>
    </row>
    <row r="19" spans="1:37" ht="15.75" x14ac:dyDescent="0.25">
      <c r="A19" s="21" t="s">
        <v>32</v>
      </c>
      <c r="B19" s="22" t="s">
        <v>40</v>
      </c>
      <c r="C19" s="23">
        <f t="shared" si="5"/>
        <v>365291</v>
      </c>
      <c r="D19" s="28">
        <v>257740</v>
      </c>
      <c r="E19" s="23"/>
      <c r="F19" s="25"/>
      <c r="G19" s="25"/>
      <c r="H19" s="23">
        <f>I19+J19</f>
        <v>107551</v>
      </c>
      <c r="I19" s="24">
        <v>107551</v>
      </c>
      <c r="J19" s="23"/>
      <c r="K19" s="23"/>
      <c r="L19" s="25"/>
      <c r="M19" s="25"/>
      <c r="N19" s="25"/>
      <c r="O19" s="25"/>
      <c r="P19" s="23">
        <f t="shared" si="6"/>
        <v>161521</v>
      </c>
      <c r="Q19" s="26">
        <v>153214</v>
      </c>
      <c r="R19" s="26"/>
      <c r="S19" s="24"/>
      <c r="T19" s="24"/>
      <c r="U19" s="23">
        <f>V19+W19</f>
        <v>8307</v>
      </c>
      <c r="V19" s="24">
        <v>8307</v>
      </c>
      <c r="W19" s="24"/>
      <c r="X19" s="23"/>
      <c r="Y19" s="25"/>
      <c r="Z19" s="24"/>
      <c r="AA19" s="27"/>
      <c r="AB19" s="27"/>
      <c r="AC19" s="27"/>
      <c r="AD19" s="27"/>
      <c r="AE19" s="27"/>
      <c r="AF19" s="27"/>
      <c r="AG19" s="27"/>
      <c r="AH19" s="27"/>
      <c r="AI19" s="27"/>
      <c r="AJ19" s="27"/>
      <c r="AK19" s="27"/>
    </row>
    <row r="20" spans="1:37" ht="15.75" x14ac:dyDescent="0.25">
      <c r="A20" s="21" t="s">
        <v>34</v>
      </c>
      <c r="B20" s="22" t="s">
        <v>41</v>
      </c>
      <c r="C20" s="23">
        <f t="shared" si="5"/>
        <v>204105</v>
      </c>
      <c r="D20" s="28">
        <v>204105</v>
      </c>
      <c r="E20" s="23"/>
      <c r="F20" s="25"/>
      <c r="G20" s="25"/>
      <c r="H20" s="23"/>
      <c r="I20" s="24"/>
      <c r="J20" s="23"/>
      <c r="K20" s="23"/>
      <c r="L20" s="25"/>
      <c r="M20" s="25"/>
      <c r="N20" s="25"/>
      <c r="O20" s="25"/>
      <c r="P20" s="23">
        <f t="shared" si="6"/>
        <v>36518</v>
      </c>
      <c r="Q20" s="26">
        <f>27714+26677-20194+2321</f>
        <v>36518</v>
      </c>
      <c r="R20" s="26"/>
      <c r="S20" s="24"/>
      <c r="T20" s="24"/>
      <c r="U20" s="23"/>
      <c r="V20" s="24"/>
      <c r="W20" s="24"/>
      <c r="X20" s="23"/>
      <c r="Y20" s="25"/>
      <c r="Z20" s="24"/>
      <c r="AA20" s="27"/>
      <c r="AB20" s="27"/>
      <c r="AC20" s="27"/>
      <c r="AD20" s="27"/>
      <c r="AE20" s="27"/>
      <c r="AF20" s="27"/>
      <c r="AG20" s="27"/>
      <c r="AH20" s="27"/>
      <c r="AI20" s="27"/>
      <c r="AJ20" s="27"/>
      <c r="AK20" s="27"/>
    </row>
    <row r="21" spans="1:37" ht="15.75" x14ac:dyDescent="0.25">
      <c r="A21" s="21" t="s">
        <v>42</v>
      </c>
      <c r="B21" s="22" t="s">
        <v>43</v>
      </c>
      <c r="C21" s="23">
        <f t="shared" si="5"/>
        <v>225000</v>
      </c>
      <c r="D21" s="28">
        <v>225000</v>
      </c>
      <c r="E21" s="23"/>
      <c r="F21" s="24"/>
      <c r="G21" s="24"/>
      <c r="H21" s="23"/>
      <c r="I21" s="24"/>
      <c r="J21" s="23"/>
      <c r="K21" s="23"/>
      <c r="L21" s="24"/>
      <c r="M21" s="24"/>
      <c r="N21" s="24"/>
      <c r="O21" s="24"/>
      <c r="P21" s="23">
        <f t="shared" si="6"/>
        <v>83439</v>
      </c>
      <c r="Q21" s="26">
        <v>83439</v>
      </c>
      <c r="R21" s="26"/>
      <c r="S21" s="24"/>
      <c r="T21" s="24"/>
      <c r="U21" s="23"/>
      <c r="V21" s="24"/>
      <c r="W21" s="24"/>
      <c r="X21" s="23"/>
      <c r="Y21" s="25"/>
      <c r="Z21" s="24"/>
      <c r="AA21" s="27">
        <f>P21/C21*100</f>
        <v>37.084000000000003</v>
      </c>
      <c r="AB21" s="27">
        <f>Q21/D21*100</f>
        <v>37.084000000000003</v>
      </c>
      <c r="AC21" s="27"/>
      <c r="AD21" s="27"/>
      <c r="AE21" s="27"/>
      <c r="AF21" s="27"/>
      <c r="AG21" s="27"/>
      <c r="AH21" s="27"/>
      <c r="AI21" s="27"/>
      <c r="AJ21" s="27"/>
      <c r="AK21" s="27"/>
    </row>
    <row r="22" spans="1:37" ht="15.75" x14ac:dyDescent="0.25">
      <c r="A22" s="21" t="s">
        <v>44</v>
      </c>
      <c r="B22" s="29" t="s">
        <v>45</v>
      </c>
      <c r="C22" s="23">
        <f>D22+E22+F22+G22+H22+L22+M22+N22+O22</f>
        <v>0</v>
      </c>
      <c r="D22" s="24"/>
      <c r="E22" s="23"/>
      <c r="F22" s="24"/>
      <c r="G22" s="24"/>
      <c r="H22" s="23"/>
      <c r="I22" s="25"/>
      <c r="J22" s="23"/>
      <c r="K22" s="23"/>
      <c r="L22" s="24"/>
      <c r="M22" s="24"/>
      <c r="N22" s="24"/>
      <c r="O22" s="24"/>
      <c r="P22" s="23">
        <f>Q22+R22+S22+T22+U22+X22+Y22+Z22</f>
        <v>8639</v>
      </c>
      <c r="Q22" s="28">
        <f>15283-6644</f>
        <v>8639</v>
      </c>
      <c r="R22" s="26"/>
      <c r="S22" s="25"/>
      <c r="T22" s="25"/>
      <c r="U22" s="23"/>
      <c r="V22" s="25"/>
      <c r="W22" s="25"/>
      <c r="X22" s="23"/>
      <c r="Y22" s="25"/>
      <c r="Z22" s="25"/>
      <c r="AA22" s="27"/>
      <c r="AB22" s="27"/>
      <c r="AC22" s="27"/>
      <c r="AD22" s="27"/>
      <c r="AE22" s="27"/>
      <c r="AF22" s="27"/>
      <c r="AG22" s="27"/>
      <c r="AH22" s="27"/>
      <c r="AI22" s="27"/>
      <c r="AJ22" s="27"/>
      <c r="AK22" s="27"/>
    </row>
    <row r="23" spans="1:37" ht="15.75" x14ac:dyDescent="0.25">
      <c r="A23" s="21" t="s">
        <v>46</v>
      </c>
      <c r="B23" s="22" t="s">
        <v>47</v>
      </c>
      <c r="C23" s="23">
        <f t="shared" si="5"/>
        <v>0</v>
      </c>
      <c r="D23" s="20"/>
      <c r="E23" s="23"/>
      <c r="F23" s="24"/>
      <c r="G23" s="24"/>
      <c r="H23" s="23"/>
      <c r="I23" s="25"/>
      <c r="J23" s="23"/>
      <c r="K23" s="23"/>
      <c r="L23" s="24"/>
      <c r="M23" s="24"/>
      <c r="N23" s="24"/>
      <c r="O23" s="24"/>
      <c r="P23" s="23">
        <f t="shared" si="6"/>
        <v>39754</v>
      </c>
      <c r="Q23" s="28">
        <v>39754</v>
      </c>
      <c r="R23" s="26"/>
      <c r="S23" s="25"/>
      <c r="T23" s="25"/>
      <c r="U23" s="23"/>
      <c r="V23" s="25"/>
      <c r="W23" s="25"/>
      <c r="X23" s="23"/>
      <c r="Y23" s="25"/>
      <c r="Z23" s="25"/>
      <c r="AA23" s="27"/>
      <c r="AB23" s="27"/>
      <c r="AC23" s="27"/>
      <c r="AD23" s="27"/>
      <c r="AE23" s="27"/>
      <c r="AF23" s="27"/>
      <c r="AG23" s="27"/>
      <c r="AH23" s="27"/>
      <c r="AI23" s="27"/>
      <c r="AJ23" s="27"/>
      <c r="AK23" s="27"/>
    </row>
    <row r="24" spans="1:37" ht="15.75" x14ac:dyDescent="0.25">
      <c r="A24" s="21" t="s">
        <v>48</v>
      </c>
      <c r="B24" s="22" t="s">
        <v>49</v>
      </c>
      <c r="C24" s="23">
        <f t="shared" si="5"/>
        <v>0</v>
      </c>
      <c r="D24" s="24"/>
      <c r="E24" s="23"/>
      <c r="F24" s="25"/>
      <c r="G24" s="25"/>
      <c r="H24" s="23"/>
      <c r="I24" s="24"/>
      <c r="J24" s="23"/>
      <c r="K24" s="23"/>
      <c r="L24" s="25"/>
      <c r="M24" s="25"/>
      <c r="N24" s="25"/>
      <c r="O24" s="25"/>
      <c r="P24" s="23">
        <f t="shared" si="6"/>
        <v>1485</v>
      </c>
      <c r="Q24" s="28">
        <v>1485</v>
      </c>
      <c r="R24" s="26"/>
      <c r="S24" s="24"/>
      <c r="T24" s="24"/>
      <c r="U24" s="23"/>
      <c r="V24" s="24"/>
      <c r="W24" s="24"/>
      <c r="X24" s="23"/>
      <c r="Y24" s="25"/>
      <c r="Z24" s="24"/>
      <c r="AA24" s="27"/>
      <c r="AB24" s="27"/>
      <c r="AC24" s="27"/>
      <c r="AD24" s="27"/>
      <c r="AE24" s="27"/>
      <c r="AF24" s="27"/>
      <c r="AG24" s="27"/>
      <c r="AH24" s="27"/>
      <c r="AI24" s="27"/>
      <c r="AJ24" s="27"/>
      <c r="AK24" s="27"/>
    </row>
    <row r="25" spans="1:37" ht="30" x14ac:dyDescent="0.25">
      <c r="A25" s="21" t="s">
        <v>50</v>
      </c>
      <c r="B25" s="22" t="s">
        <v>51</v>
      </c>
      <c r="C25" s="23"/>
      <c r="D25" s="24"/>
      <c r="E25" s="23"/>
      <c r="F25" s="25"/>
      <c r="G25" s="25"/>
      <c r="H25" s="23"/>
      <c r="I25" s="24"/>
      <c r="J25" s="23"/>
      <c r="K25" s="23"/>
      <c r="L25" s="25"/>
      <c r="M25" s="25"/>
      <c r="N25" s="25"/>
      <c r="O25" s="25"/>
      <c r="P25" s="23">
        <f t="shared" si="6"/>
        <v>9941</v>
      </c>
      <c r="Q25" s="28">
        <f>10413-472</f>
        <v>9941</v>
      </c>
      <c r="R25" s="26"/>
      <c r="S25" s="24"/>
      <c r="T25" s="24"/>
      <c r="U25" s="23"/>
      <c r="V25" s="24"/>
      <c r="W25" s="24"/>
      <c r="X25" s="23"/>
      <c r="Y25" s="25"/>
      <c r="Z25" s="24"/>
      <c r="AA25" s="27"/>
      <c r="AB25" s="27"/>
      <c r="AC25" s="27"/>
      <c r="AD25" s="27"/>
      <c r="AE25" s="27"/>
      <c r="AF25" s="27"/>
      <c r="AG25" s="27"/>
      <c r="AH25" s="27"/>
      <c r="AI25" s="27"/>
      <c r="AJ25" s="27"/>
      <c r="AK25" s="27"/>
    </row>
    <row r="26" spans="1:37" x14ac:dyDescent="0.25">
      <c r="A26" s="21" t="s">
        <v>52</v>
      </c>
      <c r="B26" s="22" t="s">
        <v>53</v>
      </c>
      <c r="C26" s="23"/>
      <c r="D26" s="24"/>
      <c r="E26" s="23"/>
      <c r="F26" s="25"/>
      <c r="G26" s="25"/>
      <c r="H26" s="23"/>
      <c r="I26" s="24"/>
      <c r="J26" s="23"/>
      <c r="K26" s="23"/>
      <c r="L26" s="25"/>
      <c r="M26" s="25"/>
      <c r="N26" s="25"/>
      <c r="O26" s="25"/>
      <c r="P26" s="23">
        <f t="shared" si="6"/>
        <v>421544</v>
      </c>
      <c r="Q26" s="26">
        <f>SUM(Q27:Q28)</f>
        <v>421544</v>
      </c>
      <c r="R26" s="26"/>
      <c r="S26" s="24"/>
      <c r="T26" s="24"/>
      <c r="U26" s="23"/>
      <c r="V26" s="24"/>
      <c r="W26" s="24"/>
      <c r="X26" s="23"/>
      <c r="Y26" s="25"/>
      <c r="Z26" s="24"/>
      <c r="AA26" s="27"/>
      <c r="AB26" s="27"/>
      <c r="AC26" s="27"/>
      <c r="AD26" s="27"/>
      <c r="AE26" s="27"/>
      <c r="AF26" s="27"/>
      <c r="AG26" s="27"/>
      <c r="AH26" s="27"/>
      <c r="AI26" s="27"/>
      <c r="AJ26" s="27"/>
      <c r="AK26" s="27"/>
    </row>
    <row r="27" spans="1:37" ht="31.5" x14ac:dyDescent="0.25">
      <c r="A27" s="30"/>
      <c r="B27" s="29" t="s">
        <v>54</v>
      </c>
      <c r="C27" s="31"/>
      <c r="D27" s="32"/>
      <c r="E27" s="31"/>
      <c r="F27" s="33"/>
      <c r="G27" s="33"/>
      <c r="H27" s="31"/>
      <c r="I27" s="32"/>
      <c r="J27" s="31"/>
      <c r="K27" s="31"/>
      <c r="L27" s="33"/>
      <c r="M27" s="33"/>
      <c r="N27" s="33"/>
      <c r="O27" s="33"/>
      <c r="P27" s="23">
        <f t="shared" si="6"/>
        <v>212358</v>
      </c>
      <c r="Q27" s="28">
        <v>212358</v>
      </c>
      <c r="R27" s="34"/>
      <c r="S27" s="32"/>
      <c r="T27" s="32"/>
      <c r="U27" s="31"/>
      <c r="V27" s="32"/>
      <c r="W27" s="32"/>
      <c r="X27" s="31"/>
      <c r="Y27" s="33"/>
      <c r="Z27" s="32"/>
      <c r="AA27" s="35"/>
      <c r="AB27" s="35"/>
      <c r="AC27" s="35"/>
      <c r="AD27" s="35"/>
      <c r="AE27" s="35"/>
      <c r="AF27" s="35"/>
      <c r="AG27" s="35"/>
      <c r="AH27" s="35"/>
      <c r="AI27" s="35"/>
      <c r="AJ27" s="35"/>
      <c r="AK27" s="35"/>
    </row>
    <row r="28" spans="1:37" ht="15.75" x14ac:dyDescent="0.25">
      <c r="A28" s="30"/>
      <c r="B28" s="29" t="s">
        <v>55</v>
      </c>
      <c r="C28" s="31"/>
      <c r="D28" s="32"/>
      <c r="E28" s="31"/>
      <c r="F28" s="33"/>
      <c r="G28" s="33"/>
      <c r="H28" s="31"/>
      <c r="I28" s="32"/>
      <c r="J28" s="31"/>
      <c r="K28" s="31"/>
      <c r="L28" s="33"/>
      <c r="M28" s="33"/>
      <c r="N28" s="33"/>
      <c r="O28" s="33"/>
      <c r="P28" s="23">
        <f t="shared" si="6"/>
        <v>209186</v>
      </c>
      <c r="Q28" s="28">
        <v>209186</v>
      </c>
      <c r="R28" s="34"/>
      <c r="S28" s="32"/>
      <c r="T28" s="32"/>
      <c r="U28" s="31"/>
      <c r="V28" s="32"/>
      <c r="W28" s="32"/>
      <c r="X28" s="31"/>
      <c r="Y28" s="33"/>
      <c r="Z28" s="32"/>
      <c r="AA28" s="35"/>
      <c r="AB28" s="35"/>
      <c r="AC28" s="35"/>
      <c r="AD28" s="35"/>
      <c r="AE28" s="35"/>
      <c r="AF28" s="35"/>
      <c r="AG28" s="35"/>
      <c r="AH28" s="35"/>
      <c r="AI28" s="35"/>
      <c r="AJ28" s="35"/>
      <c r="AK28" s="35"/>
    </row>
    <row r="29" spans="1:37" s="41" customFormat="1" ht="71.25" x14ac:dyDescent="0.2">
      <c r="A29" s="17">
        <v>2</v>
      </c>
      <c r="B29" s="36" t="s">
        <v>56</v>
      </c>
      <c r="C29" s="37"/>
      <c r="D29" s="38"/>
      <c r="E29" s="37"/>
      <c r="F29" s="39"/>
      <c r="G29" s="39"/>
      <c r="H29" s="37"/>
      <c r="I29" s="38"/>
      <c r="J29" s="37"/>
      <c r="K29" s="37"/>
      <c r="L29" s="39"/>
      <c r="M29" s="39"/>
      <c r="N29" s="39"/>
      <c r="O29" s="39"/>
      <c r="P29" s="37">
        <f t="shared" si="6"/>
        <v>0</v>
      </c>
      <c r="Q29" s="40"/>
      <c r="R29" s="18"/>
      <c r="S29" s="38"/>
      <c r="T29" s="38"/>
      <c r="U29" s="37"/>
      <c r="V29" s="38"/>
      <c r="W29" s="38"/>
      <c r="X29" s="37"/>
      <c r="Y29" s="39"/>
      <c r="Z29" s="38"/>
      <c r="AA29" s="19"/>
      <c r="AB29" s="19"/>
      <c r="AC29" s="19"/>
      <c r="AD29" s="19"/>
      <c r="AE29" s="19"/>
      <c r="AF29" s="19"/>
      <c r="AG29" s="19"/>
      <c r="AH29" s="19"/>
      <c r="AI29" s="19"/>
      <c r="AJ29" s="19"/>
      <c r="AK29" s="19"/>
    </row>
    <row r="30" spans="1:37" x14ac:dyDescent="0.25">
      <c r="A30" s="42">
        <v>3</v>
      </c>
      <c r="B30" s="43" t="s">
        <v>57</v>
      </c>
      <c r="C30" s="43">
        <f>SUM(C31:C32)</f>
        <v>80798</v>
      </c>
      <c r="D30" s="43">
        <f>SUM(D31:D32)</f>
        <v>80798</v>
      </c>
      <c r="E30" s="39"/>
      <c r="F30" s="39"/>
      <c r="G30" s="39"/>
      <c r="H30" s="39"/>
      <c r="I30" s="39"/>
      <c r="J30" s="39"/>
      <c r="K30" s="39"/>
      <c r="L30" s="39"/>
      <c r="M30" s="39"/>
      <c r="N30" s="39"/>
      <c r="O30" s="39"/>
      <c r="P30" s="37">
        <f t="shared" si="6"/>
        <v>25838</v>
      </c>
      <c r="Q30" s="43">
        <f>SUM(Q31:Q32)</f>
        <v>25838</v>
      </c>
      <c r="R30" s="20"/>
      <c r="S30" s="20"/>
      <c r="T30" s="20"/>
      <c r="U30" s="20"/>
      <c r="V30" s="20"/>
      <c r="W30" s="20"/>
      <c r="X30" s="20"/>
      <c r="Y30" s="20"/>
      <c r="Z30" s="20"/>
      <c r="AA30" s="27">
        <f>P30/C30*100</f>
        <v>31.978514319661379</v>
      </c>
      <c r="AB30" s="27">
        <f>Q30/D30*100</f>
        <v>31.978514319661379</v>
      </c>
      <c r="AC30" s="19"/>
      <c r="AD30" s="19"/>
      <c r="AE30" s="19"/>
      <c r="AF30" s="19"/>
      <c r="AG30" s="19"/>
      <c r="AH30" s="19"/>
      <c r="AI30" s="19"/>
      <c r="AJ30" s="19"/>
      <c r="AK30" s="19"/>
    </row>
    <row r="31" spans="1:37" x14ac:dyDescent="0.25">
      <c r="A31" s="44"/>
      <c r="B31" s="45" t="s">
        <v>58</v>
      </c>
      <c r="C31" s="23">
        <f>D31+E31+F31+G31+H31+L31+M31+N31+O31</f>
        <v>80798</v>
      </c>
      <c r="D31" s="45">
        <v>80798</v>
      </c>
      <c r="E31" s="46"/>
      <c r="F31" s="25"/>
      <c r="G31" s="25"/>
      <c r="H31" s="25"/>
      <c r="I31" s="25"/>
      <c r="J31" s="25"/>
      <c r="K31" s="25"/>
      <c r="L31" s="25"/>
      <c r="M31" s="25"/>
      <c r="N31" s="25"/>
      <c r="O31" s="25"/>
      <c r="P31" s="23">
        <f t="shared" si="6"/>
        <v>25838</v>
      </c>
      <c r="Q31" s="45">
        <v>25838</v>
      </c>
      <c r="R31" s="47"/>
      <c r="S31" s="47"/>
      <c r="T31" s="47"/>
      <c r="U31" s="47"/>
      <c r="V31" s="47"/>
      <c r="W31" s="47"/>
      <c r="X31" s="47"/>
      <c r="Y31" s="47"/>
      <c r="Z31" s="47"/>
      <c r="AA31" s="27">
        <f>P31/C31*100</f>
        <v>31.978514319661379</v>
      </c>
      <c r="AB31" s="27">
        <f>Q31/D31*100</f>
        <v>31.978514319661379</v>
      </c>
      <c r="AC31" s="27"/>
      <c r="AD31" s="27"/>
      <c r="AE31" s="27"/>
      <c r="AF31" s="27"/>
      <c r="AG31" s="27"/>
      <c r="AH31" s="27"/>
      <c r="AI31" s="27"/>
      <c r="AJ31" s="27"/>
      <c r="AK31" s="27"/>
    </row>
    <row r="32" spans="1:37" ht="30" x14ac:dyDescent="0.25">
      <c r="A32" s="44"/>
      <c r="B32" s="45" t="s">
        <v>59</v>
      </c>
      <c r="C32" s="23">
        <f>D32+E32+F32+G32+H32+L32+M32+N32+O32</f>
        <v>0</v>
      </c>
      <c r="D32" s="25"/>
      <c r="E32" s="46"/>
      <c r="F32" s="25"/>
      <c r="G32" s="25"/>
      <c r="H32" s="25"/>
      <c r="I32" s="25"/>
      <c r="J32" s="25"/>
      <c r="K32" s="25"/>
      <c r="L32" s="25"/>
      <c r="M32" s="25"/>
      <c r="N32" s="25"/>
      <c r="O32" s="25"/>
      <c r="P32" s="23">
        <f t="shared" si="6"/>
        <v>0</v>
      </c>
      <c r="Q32" s="45"/>
      <c r="R32" s="47"/>
      <c r="S32" s="47"/>
      <c r="T32" s="47"/>
      <c r="U32" s="47"/>
      <c r="V32" s="47"/>
      <c r="W32" s="47"/>
      <c r="X32" s="47"/>
      <c r="Y32" s="47"/>
      <c r="Z32" s="47"/>
      <c r="AA32" s="27"/>
      <c r="AB32" s="27"/>
      <c r="AC32" s="27"/>
      <c r="AD32" s="27"/>
      <c r="AE32" s="27"/>
      <c r="AF32" s="27"/>
      <c r="AG32" s="27"/>
      <c r="AH32" s="27"/>
      <c r="AI32" s="27"/>
      <c r="AJ32" s="27"/>
      <c r="AK32" s="27"/>
    </row>
    <row r="33" spans="1:37" x14ac:dyDescent="0.25">
      <c r="A33" s="17" t="s">
        <v>60</v>
      </c>
      <c r="B33" s="18" t="s">
        <v>61</v>
      </c>
      <c r="C33" s="48">
        <f t="shared" ref="C33:Z33" si="8">C34+C69+C75+C101+C97</f>
        <v>2604293</v>
      </c>
      <c r="D33" s="48">
        <f t="shared" si="8"/>
        <v>0</v>
      </c>
      <c r="E33" s="48">
        <f t="shared" si="8"/>
        <v>2557238</v>
      </c>
      <c r="F33" s="48">
        <f t="shared" si="8"/>
        <v>0</v>
      </c>
      <c r="G33" s="48">
        <f t="shared" si="8"/>
        <v>0</v>
      </c>
      <c r="H33" s="48">
        <f t="shared" si="8"/>
        <v>47055</v>
      </c>
      <c r="I33" s="48">
        <f t="shared" si="8"/>
        <v>0</v>
      </c>
      <c r="J33" s="48">
        <f t="shared" si="8"/>
        <v>47055</v>
      </c>
      <c r="K33" s="48">
        <f t="shared" si="8"/>
        <v>0</v>
      </c>
      <c r="L33" s="48">
        <f t="shared" si="8"/>
        <v>0</v>
      </c>
      <c r="M33" s="48">
        <f t="shared" si="8"/>
        <v>0</v>
      </c>
      <c r="N33" s="48">
        <f t="shared" si="8"/>
        <v>0</v>
      </c>
      <c r="O33" s="48">
        <f t="shared" si="8"/>
        <v>0</v>
      </c>
      <c r="P33" s="48">
        <f t="shared" si="8"/>
        <v>2151938</v>
      </c>
      <c r="Q33" s="48">
        <f t="shared" si="8"/>
        <v>0</v>
      </c>
      <c r="R33" s="48">
        <f t="shared" si="8"/>
        <v>2116704</v>
      </c>
      <c r="S33" s="48">
        <f t="shared" si="8"/>
        <v>0</v>
      </c>
      <c r="T33" s="48">
        <f t="shared" si="8"/>
        <v>0</v>
      </c>
      <c r="U33" s="48">
        <f t="shared" si="8"/>
        <v>35234</v>
      </c>
      <c r="V33" s="48">
        <f t="shared" si="8"/>
        <v>0</v>
      </c>
      <c r="W33" s="48">
        <f t="shared" si="8"/>
        <v>35234</v>
      </c>
      <c r="X33" s="48">
        <f t="shared" si="8"/>
        <v>0</v>
      </c>
      <c r="Y33" s="48">
        <f t="shared" si="8"/>
        <v>0</v>
      </c>
      <c r="Z33" s="48">
        <f t="shared" si="8"/>
        <v>0</v>
      </c>
      <c r="AA33" s="19">
        <f>P33/C33*100</f>
        <v>82.630410633519347</v>
      </c>
      <c r="AB33" s="19"/>
      <c r="AC33" s="19">
        <f>R33/E33*100</f>
        <v>82.773054365686733</v>
      </c>
      <c r="AD33" s="19"/>
      <c r="AE33" s="19"/>
      <c r="AF33" s="19"/>
      <c r="AG33" s="19"/>
      <c r="AH33" s="19"/>
      <c r="AI33" s="19"/>
      <c r="AJ33" s="19"/>
      <c r="AK33" s="19"/>
    </row>
    <row r="34" spans="1:37" x14ac:dyDescent="0.25">
      <c r="A34" s="49" t="s">
        <v>26</v>
      </c>
      <c r="B34" s="50" t="s">
        <v>62</v>
      </c>
      <c r="C34" s="51">
        <f t="shared" ref="C34:Z34" si="9">SUM(C35:C50)+C52+C53+C55+C56+SUM(C57:C68)</f>
        <v>1505820</v>
      </c>
      <c r="D34" s="51">
        <f t="shared" si="9"/>
        <v>0</v>
      </c>
      <c r="E34" s="51">
        <f t="shared" si="9"/>
        <v>1505820</v>
      </c>
      <c r="F34" s="51">
        <f t="shared" si="9"/>
        <v>0</v>
      </c>
      <c r="G34" s="51">
        <f t="shared" si="9"/>
        <v>0</v>
      </c>
      <c r="H34" s="51">
        <f t="shared" si="9"/>
        <v>0</v>
      </c>
      <c r="I34" s="51">
        <f t="shared" si="9"/>
        <v>0</v>
      </c>
      <c r="J34" s="51">
        <f t="shared" si="9"/>
        <v>0</v>
      </c>
      <c r="K34" s="51">
        <f t="shared" si="9"/>
        <v>0</v>
      </c>
      <c r="L34" s="51">
        <f t="shared" si="9"/>
        <v>0</v>
      </c>
      <c r="M34" s="51">
        <f t="shared" si="9"/>
        <v>0</v>
      </c>
      <c r="N34" s="51">
        <f t="shared" si="9"/>
        <v>0</v>
      </c>
      <c r="O34" s="51">
        <f t="shared" si="9"/>
        <v>0</v>
      </c>
      <c r="P34" s="51">
        <f t="shared" si="9"/>
        <v>1502759</v>
      </c>
      <c r="Q34" s="51">
        <f t="shared" si="9"/>
        <v>0</v>
      </c>
      <c r="R34" s="51">
        <f t="shared" si="9"/>
        <v>1470210</v>
      </c>
      <c r="S34" s="51">
        <f t="shared" si="9"/>
        <v>0</v>
      </c>
      <c r="T34" s="51">
        <f t="shared" si="9"/>
        <v>0</v>
      </c>
      <c r="U34" s="51">
        <f t="shared" si="9"/>
        <v>32549</v>
      </c>
      <c r="V34" s="51">
        <f t="shared" si="9"/>
        <v>0</v>
      </c>
      <c r="W34" s="51">
        <f t="shared" si="9"/>
        <v>32549</v>
      </c>
      <c r="X34" s="51">
        <f t="shared" si="9"/>
        <v>0</v>
      </c>
      <c r="Y34" s="51">
        <f t="shared" si="9"/>
        <v>0</v>
      </c>
      <c r="Z34" s="51">
        <f t="shared" si="9"/>
        <v>0</v>
      </c>
      <c r="AA34" s="52">
        <f>P34/C34*100</f>
        <v>99.796722051772463</v>
      </c>
      <c r="AB34" s="52"/>
      <c r="AC34" s="52">
        <f>R34/E34*100</f>
        <v>97.63517551898633</v>
      </c>
      <c r="AD34" s="52"/>
      <c r="AE34" s="52"/>
      <c r="AF34" s="52"/>
      <c r="AG34" s="52"/>
      <c r="AH34" s="52"/>
      <c r="AI34" s="52"/>
      <c r="AJ34" s="52"/>
      <c r="AK34" s="52"/>
    </row>
    <row r="35" spans="1:37" x14ac:dyDescent="0.25">
      <c r="A35" s="53">
        <v>1</v>
      </c>
      <c r="B35" s="54" t="s">
        <v>63</v>
      </c>
      <c r="C35" s="24">
        <f t="shared" ref="C35:C76" si="10">D35+E35+F35+G35+H35+L35+M35+N35+O35</f>
        <v>14942</v>
      </c>
      <c r="D35" s="24"/>
      <c r="E35" s="55">
        <v>14942</v>
      </c>
      <c r="F35" s="47"/>
      <c r="G35" s="47"/>
      <c r="H35" s="23">
        <f t="shared" ref="H35:H74" si="11">I35+J35</f>
        <v>0</v>
      </c>
      <c r="I35" s="47"/>
      <c r="J35" s="24"/>
      <c r="K35" s="24"/>
      <c r="L35" s="47"/>
      <c r="M35" s="47"/>
      <c r="N35" s="47"/>
      <c r="O35" s="47"/>
      <c r="P35" s="23">
        <f t="shared" ref="P35:P110" si="12">Q35+R35+S35+T35+U35+X35+Y35+Z35</f>
        <v>15145</v>
      </c>
      <c r="Q35" s="26"/>
      <c r="R35" s="26">
        <v>15145</v>
      </c>
      <c r="S35" s="47"/>
      <c r="T35" s="47"/>
      <c r="U35" s="23">
        <f t="shared" ref="U35:U74" si="13">V35+W35</f>
        <v>0</v>
      </c>
      <c r="V35" s="47"/>
      <c r="W35" s="47"/>
      <c r="X35" s="24"/>
      <c r="Y35" s="47"/>
      <c r="Z35" s="47"/>
      <c r="AA35" s="56">
        <f>P35/C35*100</f>
        <v>101.35858653460046</v>
      </c>
      <c r="AB35" s="56"/>
      <c r="AC35" s="56">
        <f>R35/E35*100</f>
        <v>101.35858653460046</v>
      </c>
      <c r="AD35" s="56"/>
      <c r="AE35" s="56"/>
      <c r="AF35" s="56"/>
      <c r="AG35" s="56"/>
      <c r="AH35" s="56"/>
      <c r="AI35" s="56"/>
      <c r="AJ35" s="56"/>
      <c r="AK35" s="56"/>
    </row>
    <row r="36" spans="1:37" x14ac:dyDescent="0.25">
      <c r="A36" s="53">
        <v>2</v>
      </c>
      <c r="B36" s="54" t="s">
        <v>64</v>
      </c>
      <c r="C36" s="23">
        <f t="shared" si="10"/>
        <v>600</v>
      </c>
      <c r="D36" s="20"/>
      <c r="E36" s="55">
        <v>600</v>
      </c>
      <c r="F36" s="24"/>
      <c r="G36" s="24"/>
      <c r="H36" s="23">
        <f t="shared" si="11"/>
        <v>0</v>
      </c>
      <c r="I36" s="25"/>
      <c r="J36" s="23"/>
      <c r="K36" s="23"/>
      <c r="L36" s="24"/>
      <c r="M36" s="24"/>
      <c r="N36" s="24"/>
      <c r="O36" s="24"/>
      <c r="P36" s="23">
        <f t="shared" si="12"/>
        <v>540</v>
      </c>
      <c r="Q36" s="26"/>
      <c r="R36" s="26">
        <v>540</v>
      </c>
      <c r="S36" s="25"/>
      <c r="T36" s="25"/>
      <c r="U36" s="23">
        <f t="shared" si="13"/>
        <v>0</v>
      </c>
      <c r="V36" s="25"/>
      <c r="W36" s="25"/>
      <c r="X36" s="23"/>
      <c r="Y36" s="25"/>
      <c r="Z36" s="25"/>
      <c r="AA36" s="27">
        <f>P36/C36*100</f>
        <v>90</v>
      </c>
      <c r="AB36" s="27"/>
      <c r="AC36" s="27">
        <f>R36/E36*100</f>
        <v>90</v>
      </c>
      <c r="AD36" s="27"/>
      <c r="AE36" s="27"/>
      <c r="AF36" s="27"/>
      <c r="AG36" s="27"/>
      <c r="AH36" s="27"/>
      <c r="AI36" s="27"/>
      <c r="AJ36" s="27"/>
      <c r="AK36" s="27"/>
    </row>
    <row r="37" spans="1:37" x14ac:dyDescent="0.25">
      <c r="A37" s="53">
        <v>3</v>
      </c>
      <c r="B37" s="54" t="s">
        <v>65</v>
      </c>
      <c r="C37" s="23">
        <f t="shared" si="10"/>
        <v>18622</v>
      </c>
      <c r="D37" s="20"/>
      <c r="E37" s="55">
        <v>18622</v>
      </c>
      <c r="F37" s="24"/>
      <c r="G37" s="24"/>
      <c r="H37" s="23">
        <f t="shared" si="11"/>
        <v>0</v>
      </c>
      <c r="I37" s="25"/>
      <c r="J37" s="23"/>
      <c r="K37" s="23"/>
      <c r="L37" s="24"/>
      <c r="M37" s="24"/>
      <c r="N37" s="24"/>
      <c r="O37" s="24"/>
      <c r="P37" s="23">
        <f t="shared" si="12"/>
        <v>17872</v>
      </c>
      <c r="Q37" s="26"/>
      <c r="R37" s="26">
        <v>17872</v>
      </c>
      <c r="S37" s="25"/>
      <c r="T37" s="25"/>
      <c r="U37" s="23">
        <f t="shared" si="13"/>
        <v>0</v>
      </c>
      <c r="V37" s="25"/>
      <c r="W37" s="25"/>
      <c r="X37" s="23"/>
      <c r="Y37" s="25"/>
      <c r="Z37" s="25"/>
      <c r="AA37" s="27">
        <f>P37/C37*100</f>
        <v>95.972505638492109</v>
      </c>
      <c r="AB37" s="27"/>
      <c r="AC37" s="27">
        <f>R37/E37*100</f>
        <v>95.972505638492109</v>
      </c>
      <c r="AD37" s="27"/>
      <c r="AE37" s="27"/>
      <c r="AF37" s="27"/>
      <c r="AG37" s="27"/>
      <c r="AH37" s="27"/>
      <c r="AI37" s="27"/>
      <c r="AJ37" s="27"/>
      <c r="AK37" s="27"/>
    </row>
    <row r="38" spans="1:37" x14ac:dyDescent="0.25">
      <c r="A38" s="53">
        <v>4</v>
      </c>
      <c r="B38" s="54" t="s">
        <v>66</v>
      </c>
      <c r="C38" s="23">
        <f t="shared" si="10"/>
        <v>0</v>
      </c>
      <c r="D38" s="20"/>
      <c r="E38" s="55"/>
      <c r="F38" s="24"/>
      <c r="G38" s="24"/>
      <c r="H38" s="23">
        <f t="shared" si="11"/>
        <v>0</v>
      </c>
      <c r="I38" s="25"/>
      <c r="J38" s="23"/>
      <c r="K38" s="23"/>
      <c r="L38" s="24"/>
      <c r="M38" s="24"/>
      <c r="N38" s="24"/>
      <c r="O38" s="24"/>
      <c r="P38" s="23">
        <f t="shared" si="12"/>
        <v>20183</v>
      </c>
      <c r="Q38" s="26"/>
      <c r="R38" s="26">
        <v>20183</v>
      </c>
      <c r="S38" s="25"/>
      <c r="T38" s="25"/>
      <c r="U38" s="23">
        <f t="shared" si="13"/>
        <v>0</v>
      </c>
      <c r="V38" s="25"/>
      <c r="W38" s="25"/>
      <c r="X38" s="23"/>
      <c r="Y38" s="25"/>
      <c r="Z38" s="25"/>
      <c r="AA38" s="27"/>
      <c r="AB38" s="27"/>
      <c r="AC38" s="27"/>
      <c r="AD38" s="27"/>
      <c r="AE38" s="27"/>
      <c r="AF38" s="27"/>
      <c r="AG38" s="27"/>
      <c r="AH38" s="27"/>
      <c r="AI38" s="27"/>
      <c r="AJ38" s="27"/>
      <c r="AK38" s="27"/>
    </row>
    <row r="39" spans="1:37" x14ac:dyDescent="0.25">
      <c r="A39" s="53">
        <v>5</v>
      </c>
      <c r="B39" s="57" t="s">
        <v>67</v>
      </c>
      <c r="C39" s="23">
        <f t="shared" si="10"/>
        <v>4856</v>
      </c>
      <c r="D39" s="20"/>
      <c r="E39" s="55">
        <v>4856</v>
      </c>
      <c r="F39" s="24"/>
      <c r="G39" s="24"/>
      <c r="H39" s="23">
        <f t="shared" si="11"/>
        <v>0</v>
      </c>
      <c r="I39" s="25"/>
      <c r="J39" s="23"/>
      <c r="K39" s="23"/>
      <c r="L39" s="24"/>
      <c r="M39" s="24"/>
      <c r="N39" s="24"/>
      <c r="O39" s="24"/>
      <c r="P39" s="23">
        <f t="shared" si="12"/>
        <v>3902</v>
      </c>
      <c r="Q39" s="26"/>
      <c r="R39" s="26">
        <v>3902</v>
      </c>
      <c r="S39" s="25"/>
      <c r="T39" s="25"/>
      <c r="U39" s="23">
        <f t="shared" si="13"/>
        <v>0</v>
      </c>
      <c r="V39" s="25"/>
      <c r="W39" s="25"/>
      <c r="X39" s="23"/>
      <c r="Y39" s="25"/>
      <c r="Z39" s="25"/>
      <c r="AA39" s="27">
        <f t="shared" ref="AA39:AA50" si="14">P39/C39*100</f>
        <v>80.354200988467866</v>
      </c>
      <c r="AB39" s="27"/>
      <c r="AC39" s="27">
        <f t="shared" ref="AC39:AC50" si="15">R39/E39*100</f>
        <v>80.354200988467866</v>
      </c>
      <c r="AD39" s="27"/>
      <c r="AE39" s="27"/>
      <c r="AF39" s="27"/>
      <c r="AG39" s="27"/>
      <c r="AH39" s="27"/>
      <c r="AI39" s="27"/>
      <c r="AJ39" s="27"/>
      <c r="AK39" s="27"/>
    </row>
    <row r="40" spans="1:37" x14ac:dyDescent="0.25">
      <c r="A40" s="53">
        <v>6</v>
      </c>
      <c r="B40" s="54" t="s">
        <v>68</v>
      </c>
      <c r="C40" s="23">
        <f t="shared" si="10"/>
        <v>102039</v>
      </c>
      <c r="D40" s="20"/>
      <c r="E40" s="55">
        <v>102039</v>
      </c>
      <c r="F40" s="24"/>
      <c r="G40" s="24"/>
      <c r="H40" s="23">
        <f t="shared" si="11"/>
        <v>0</v>
      </c>
      <c r="I40" s="25"/>
      <c r="J40" s="23"/>
      <c r="K40" s="23"/>
      <c r="L40" s="24"/>
      <c r="M40" s="24"/>
      <c r="N40" s="24"/>
      <c r="O40" s="24"/>
      <c r="P40" s="23">
        <f t="shared" si="12"/>
        <v>106483</v>
      </c>
      <c r="Q40" s="26"/>
      <c r="R40" s="26">
        <f>106483-2187</f>
        <v>104296</v>
      </c>
      <c r="S40" s="25"/>
      <c r="T40" s="25"/>
      <c r="U40" s="23">
        <f t="shared" si="13"/>
        <v>2187</v>
      </c>
      <c r="V40" s="25"/>
      <c r="W40" s="26">
        <v>2187</v>
      </c>
      <c r="X40" s="23"/>
      <c r="Y40" s="25"/>
      <c r="Z40" s="25"/>
      <c r="AA40" s="27">
        <f t="shared" si="14"/>
        <v>104.35519752251589</v>
      </c>
      <c r="AB40" s="27"/>
      <c r="AC40" s="27">
        <f t="shared" si="15"/>
        <v>102.21189937180881</v>
      </c>
      <c r="AD40" s="27"/>
      <c r="AE40" s="27"/>
      <c r="AF40" s="27"/>
      <c r="AG40" s="27"/>
      <c r="AH40" s="27"/>
      <c r="AI40" s="27"/>
      <c r="AJ40" s="27"/>
      <c r="AK40" s="27"/>
    </row>
    <row r="41" spans="1:37" x14ac:dyDescent="0.25">
      <c r="A41" s="53">
        <v>7</v>
      </c>
      <c r="B41" s="54" t="s">
        <v>69</v>
      </c>
      <c r="C41" s="23">
        <f t="shared" si="10"/>
        <v>8988</v>
      </c>
      <c r="D41" s="20"/>
      <c r="E41" s="55">
        <v>8988</v>
      </c>
      <c r="F41" s="24"/>
      <c r="G41" s="24"/>
      <c r="H41" s="23">
        <f t="shared" si="11"/>
        <v>0</v>
      </c>
      <c r="I41" s="25"/>
      <c r="J41" s="23"/>
      <c r="K41" s="23"/>
      <c r="L41" s="24"/>
      <c r="M41" s="24"/>
      <c r="N41" s="24"/>
      <c r="O41" s="24"/>
      <c r="P41" s="23">
        <f t="shared" si="12"/>
        <v>9579</v>
      </c>
      <c r="Q41" s="26"/>
      <c r="R41" s="26">
        <v>9579</v>
      </c>
      <c r="S41" s="25"/>
      <c r="T41" s="25"/>
      <c r="U41" s="23">
        <f t="shared" si="13"/>
        <v>0</v>
      </c>
      <c r="V41" s="25"/>
      <c r="W41" s="25"/>
      <c r="X41" s="23"/>
      <c r="Y41" s="25"/>
      <c r="Z41" s="25"/>
      <c r="AA41" s="27">
        <f t="shared" si="14"/>
        <v>106.57543391188251</v>
      </c>
      <c r="AB41" s="27"/>
      <c r="AC41" s="27">
        <f t="shared" si="15"/>
        <v>106.57543391188251</v>
      </c>
      <c r="AD41" s="27"/>
      <c r="AE41" s="27"/>
      <c r="AF41" s="27"/>
      <c r="AG41" s="27"/>
      <c r="AH41" s="27"/>
      <c r="AI41" s="27"/>
      <c r="AJ41" s="27"/>
      <c r="AK41" s="27"/>
    </row>
    <row r="42" spans="1:37" x14ac:dyDescent="0.25">
      <c r="A42" s="53">
        <v>8</v>
      </c>
      <c r="B42" s="54" t="s">
        <v>70</v>
      </c>
      <c r="C42" s="23">
        <f t="shared" si="10"/>
        <v>11053</v>
      </c>
      <c r="D42" s="20"/>
      <c r="E42" s="55">
        <v>11053</v>
      </c>
      <c r="F42" s="24"/>
      <c r="G42" s="24"/>
      <c r="H42" s="23">
        <f t="shared" si="11"/>
        <v>0</v>
      </c>
      <c r="I42" s="25"/>
      <c r="J42" s="23"/>
      <c r="K42" s="23"/>
      <c r="L42" s="24"/>
      <c r="M42" s="24"/>
      <c r="N42" s="24"/>
      <c r="O42" s="24"/>
      <c r="P42" s="23">
        <f t="shared" si="12"/>
        <v>8220</v>
      </c>
      <c r="Q42" s="26"/>
      <c r="R42" s="26">
        <v>8220</v>
      </c>
      <c r="S42" s="25"/>
      <c r="T42" s="25"/>
      <c r="U42" s="23">
        <f t="shared" si="13"/>
        <v>0</v>
      </c>
      <c r="V42" s="25"/>
      <c r="W42" s="25"/>
      <c r="X42" s="23"/>
      <c r="Y42" s="25"/>
      <c r="Z42" s="25"/>
      <c r="AA42" s="27">
        <f t="shared" si="14"/>
        <v>74.368949606441689</v>
      </c>
      <c r="AB42" s="27"/>
      <c r="AC42" s="27">
        <f t="shared" si="15"/>
        <v>74.368949606441689</v>
      </c>
      <c r="AD42" s="27"/>
      <c r="AE42" s="27"/>
      <c r="AF42" s="27"/>
      <c r="AG42" s="27"/>
      <c r="AH42" s="27"/>
      <c r="AI42" s="27"/>
      <c r="AJ42" s="27"/>
      <c r="AK42" s="27"/>
    </row>
    <row r="43" spans="1:37" x14ac:dyDescent="0.25">
      <c r="A43" s="53">
        <v>9</v>
      </c>
      <c r="B43" s="54" t="s">
        <v>71</v>
      </c>
      <c r="C43" s="23">
        <f t="shared" si="10"/>
        <v>11259</v>
      </c>
      <c r="D43" s="20"/>
      <c r="E43" s="55">
        <v>11259</v>
      </c>
      <c r="F43" s="24"/>
      <c r="G43" s="24"/>
      <c r="H43" s="23">
        <f t="shared" si="11"/>
        <v>0</v>
      </c>
      <c r="I43" s="25"/>
      <c r="J43" s="23"/>
      <c r="K43" s="23"/>
      <c r="L43" s="24"/>
      <c r="M43" s="24"/>
      <c r="N43" s="24"/>
      <c r="O43" s="24"/>
      <c r="P43" s="23">
        <f t="shared" si="12"/>
        <v>10384</v>
      </c>
      <c r="Q43" s="26"/>
      <c r="R43" s="26">
        <v>10384</v>
      </c>
      <c r="S43" s="25"/>
      <c r="T43" s="25"/>
      <c r="U43" s="23">
        <f t="shared" si="13"/>
        <v>0</v>
      </c>
      <c r="V43" s="25"/>
      <c r="W43" s="25"/>
      <c r="X43" s="23"/>
      <c r="Y43" s="25"/>
      <c r="Z43" s="25"/>
      <c r="AA43" s="27">
        <f t="shared" si="14"/>
        <v>92.228439470645711</v>
      </c>
      <c r="AB43" s="27"/>
      <c r="AC43" s="27">
        <f t="shared" si="15"/>
        <v>92.228439470645711</v>
      </c>
      <c r="AD43" s="27"/>
      <c r="AE43" s="27"/>
      <c r="AF43" s="27"/>
      <c r="AG43" s="27"/>
      <c r="AH43" s="27"/>
      <c r="AI43" s="27"/>
      <c r="AJ43" s="27"/>
      <c r="AK43" s="27"/>
    </row>
    <row r="44" spans="1:37" x14ac:dyDescent="0.25">
      <c r="A44" s="53">
        <v>11</v>
      </c>
      <c r="B44" s="54" t="s">
        <v>72</v>
      </c>
      <c r="C44" s="23">
        <f t="shared" si="10"/>
        <v>37970</v>
      </c>
      <c r="D44" s="20"/>
      <c r="E44" s="55">
        <v>37970</v>
      </c>
      <c r="F44" s="24"/>
      <c r="G44" s="24"/>
      <c r="H44" s="23">
        <f t="shared" si="11"/>
        <v>0</v>
      </c>
      <c r="I44" s="25"/>
      <c r="J44" s="23"/>
      <c r="K44" s="23"/>
      <c r="L44" s="24"/>
      <c r="M44" s="24"/>
      <c r="N44" s="24"/>
      <c r="O44" s="24"/>
      <c r="P44" s="23">
        <f t="shared" si="12"/>
        <v>22573</v>
      </c>
      <c r="Q44" s="26"/>
      <c r="R44" s="26">
        <v>22573</v>
      </c>
      <c r="S44" s="25"/>
      <c r="T44" s="25"/>
      <c r="U44" s="23">
        <f t="shared" si="13"/>
        <v>0</v>
      </c>
      <c r="V44" s="25"/>
      <c r="W44" s="25"/>
      <c r="X44" s="23"/>
      <c r="Y44" s="25"/>
      <c r="Z44" s="25"/>
      <c r="AA44" s="27">
        <f t="shared" si="14"/>
        <v>59.44956544640506</v>
      </c>
      <c r="AB44" s="27"/>
      <c r="AC44" s="27">
        <f t="shared" si="15"/>
        <v>59.44956544640506</v>
      </c>
      <c r="AD44" s="27"/>
      <c r="AE44" s="27"/>
      <c r="AF44" s="27"/>
      <c r="AG44" s="27"/>
      <c r="AH44" s="27"/>
      <c r="AI44" s="27"/>
      <c r="AJ44" s="27"/>
      <c r="AK44" s="27"/>
    </row>
    <row r="45" spans="1:37" x14ac:dyDescent="0.25">
      <c r="A45" s="53">
        <v>12</v>
      </c>
      <c r="B45" s="54" t="s">
        <v>73</v>
      </c>
      <c r="C45" s="23">
        <f t="shared" si="10"/>
        <v>9391</v>
      </c>
      <c r="D45" s="20"/>
      <c r="E45" s="55">
        <v>9391</v>
      </c>
      <c r="F45" s="24"/>
      <c r="G45" s="24"/>
      <c r="H45" s="23">
        <f t="shared" si="11"/>
        <v>0</v>
      </c>
      <c r="I45" s="25"/>
      <c r="J45" s="23"/>
      <c r="K45" s="23"/>
      <c r="L45" s="24"/>
      <c r="M45" s="24"/>
      <c r="N45" s="24"/>
      <c r="O45" s="24"/>
      <c r="P45" s="23">
        <f t="shared" si="12"/>
        <v>10062</v>
      </c>
      <c r="Q45" s="26"/>
      <c r="R45" s="26">
        <v>10062</v>
      </c>
      <c r="S45" s="25"/>
      <c r="T45" s="25"/>
      <c r="U45" s="23">
        <f t="shared" si="13"/>
        <v>0</v>
      </c>
      <c r="V45" s="25"/>
      <c r="W45" s="25"/>
      <c r="X45" s="23"/>
      <c r="Y45" s="25"/>
      <c r="Z45" s="25"/>
      <c r="AA45" s="27">
        <f t="shared" si="14"/>
        <v>107.14513896283675</v>
      </c>
      <c r="AB45" s="27"/>
      <c r="AC45" s="27">
        <f t="shared" si="15"/>
        <v>107.14513896283675</v>
      </c>
      <c r="AD45" s="27"/>
      <c r="AE45" s="27"/>
      <c r="AF45" s="27"/>
      <c r="AG45" s="27"/>
      <c r="AH45" s="27"/>
      <c r="AI45" s="27"/>
      <c r="AJ45" s="27"/>
      <c r="AK45" s="27"/>
    </row>
    <row r="46" spans="1:37" x14ac:dyDescent="0.25">
      <c r="A46" s="53">
        <v>13</v>
      </c>
      <c r="B46" s="54" t="s">
        <v>74</v>
      </c>
      <c r="C46" s="23">
        <f t="shared" si="10"/>
        <v>12527</v>
      </c>
      <c r="D46" s="20"/>
      <c r="E46" s="55">
        <v>12527</v>
      </c>
      <c r="F46" s="24"/>
      <c r="G46" s="24"/>
      <c r="H46" s="23">
        <f t="shared" si="11"/>
        <v>0</v>
      </c>
      <c r="I46" s="25"/>
      <c r="J46" s="23"/>
      <c r="K46" s="23"/>
      <c r="L46" s="24"/>
      <c r="M46" s="24"/>
      <c r="N46" s="24"/>
      <c r="O46" s="24"/>
      <c r="P46" s="23">
        <f t="shared" si="12"/>
        <v>9294</v>
      </c>
      <c r="Q46" s="26"/>
      <c r="R46" s="26">
        <v>9294</v>
      </c>
      <c r="S46" s="25"/>
      <c r="T46" s="25"/>
      <c r="U46" s="23">
        <f t="shared" si="13"/>
        <v>0</v>
      </c>
      <c r="V46" s="25"/>
      <c r="W46" s="25"/>
      <c r="X46" s="23"/>
      <c r="Y46" s="25"/>
      <c r="Z46" s="25"/>
      <c r="AA46" s="27">
        <f t="shared" si="14"/>
        <v>74.191745829009335</v>
      </c>
      <c r="AB46" s="27"/>
      <c r="AC46" s="27">
        <f t="shared" si="15"/>
        <v>74.191745829009335</v>
      </c>
      <c r="AD46" s="27"/>
      <c r="AE46" s="27"/>
      <c r="AF46" s="27"/>
      <c r="AG46" s="27"/>
      <c r="AH46" s="27"/>
      <c r="AI46" s="27"/>
      <c r="AJ46" s="27"/>
      <c r="AK46" s="27"/>
    </row>
    <row r="47" spans="1:37" x14ac:dyDescent="0.25">
      <c r="A47" s="53">
        <v>14</v>
      </c>
      <c r="B47" s="54" t="s">
        <v>75</v>
      </c>
      <c r="C47" s="23">
        <f t="shared" si="10"/>
        <v>53288</v>
      </c>
      <c r="D47" s="20"/>
      <c r="E47" s="55">
        <v>53288</v>
      </c>
      <c r="F47" s="24"/>
      <c r="G47" s="24"/>
      <c r="H47" s="23">
        <f t="shared" si="11"/>
        <v>0</v>
      </c>
      <c r="I47" s="25"/>
      <c r="J47" s="23"/>
      <c r="K47" s="23"/>
      <c r="L47" s="24"/>
      <c r="M47" s="24"/>
      <c r="N47" s="24"/>
      <c r="O47" s="24"/>
      <c r="P47" s="23">
        <f t="shared" si="12"/>
        <v>68719</v>
      </c>
      <c r="Q47" s="26"/>
      <c r="R47" s="26">
        <v>68719</v>
      </c>
      <c r="S47" s="25"/>
      <c r="T47" s="25"/>
      <c r="U47" s="23">
        <f t="shared" si="13"/>
        <v>0</v>
      </c>
      <c r="V47" s="25"/>
      <c r="W47" s="25"/>
      <c r="X47" s="23"/>
      <c r="Y47" s="25"/>
      <c r="Z47" s="25"/>
      <c r="AA47" s="27">
        <f t="shared" si="14"/>
        <v>128.95773907821649</v>
      </c>
      <c r="AB47" s="27"/>
      <c r="AC47" s="27">
        <f t="shared" si="15"/>
        <v>128.95773907821649</v>
      </c>
      <c r="AD47" s="27"/>
      <c r="AE47" s="27"/>
      <c r="AF47" s="27"/>
      <c r="AG47" s="27"/>
      <c r="AH47" s="27"/>
      <c r="AI47" s="27"/>
      <c r="AJ47" s="27"/>
      <c r="AK47" s="27"/>
    </row>
    <row r="48" spans="1:37" x14ac:dyDescent="0.25">
      <c r="A48" s="53">
        <v>15</v>
      </c>
      <c r="B48" s="54" t="s">
        <v>76</v>
      </c>
      <c r="C48" s="23">
        <f t="shared" si="10"/>
        <v>316878</v>
      </c>
      <c r="D48" s="20"/>
      <c r="E48" s="55">
        <v>316878</v>
      </c>
      <c r="F48" s="24"/>
      <c r="G48" s="24"/>
      <c r="H48" s="23">
        <f t="shared" si="11"/>
        <v>0</v>
      </c>
      <c r="I48" s="25"/>
      <c r="J48" s="23"/>
      <c r="K48" s="23"/>
      <c r="L48" s="24"/>
      <c r="M48" s="24"/>
      <c r="N48" s="24"/>
      <c r="O48" s="24"/>
      <c r="P48" s="23">
        <f t="shared" si="12"/>
        <v>313292</v>
      </c>
      <c r="Q48" s="26"/>
      <c r="R48" s="26">
        <v>313292</v>
      </c>
      <c r="S48" s="25"/>
      <c r="T48" s="25"/>
      <c r="U48" s="23">
        <f t="shared" si="13"/>
        <v>0</v>
      </c>
      <c r="V48" s="25"/>
      <c r="W48" s="25"/>
      <c r="X48" s="23"/>
      <c r="Y48" s="25"/>
      <c r="Z48" s="25"/>
      <c r="AA48" s="27">
        <f t="shared" si="14"/>
        <v>98.868334185396265</v>
      </c>
      <c r="AB48" s="27"/>
      <c r="AC48" s="27">
        <f t="shared" si="15"/>
        <v>98.868334185396265</v>
      </c>
      <c r="AD48" s="27"/>
      <c r="AE48" s="27"/>
      <c r="AF48" s="27"/>
      <c r="AG48" s="27"/>
      <c r="AH48" s="27"/>
      <c r="AI48" s="27"/>
      <c r="AJ48" s="27"/>
      <c r="AK48" s="27"/>
    </row>
    <row r="49" spans="1:37" x14ac:dyDescent="0.25">
      <c r="A49" s="53">
        <v>16</v>
      </c>
      <c r="B49" s="54" t="s">
        <v>77</v>
      </c>
      <c r="C49" s="23">
        <f t="shared" si="10"/>
        <v>39031</v>
      </c>
      <c r="D49" s="20"/>
      <c r="E49" s="55">
        <v>39031</v>
      </c>
      <c r="F49" s="24"/>
      <c r="G49" s="24"/>
      <c r="H49" s="23">
        <f t="shared" si="11"/>
        <v>0</v>
      </c>
      <c r="I49" s="25"/>
      <c r="J49" s="23"/>
      <c r="K49" s="23"/>
      <c r="L49" s="24"/>
      <c r="M49" s="24"/>
      <c r="N49" s="24"/>
      <c r="O49" s="24"/>
      <c r="P49" s="23">
        <f t="shared" si="12"/>
        <v>32305</v>
      </c>
      <c r="Q49" s="26"/>
      <c r="R49" s="26">
        <v>32305</v>
      </c>
      <c r="S49" s="25"/>
      <c r="T49" s="25"/>
      <c r="U49" s="23">
        <f t="shared" si="13"/>
        <v>0</v>
      </c>
      <c r="V49" s="25"/>
      <c r="W49" s="25"/>
      <c r="X49" s="23"/>
      <c r="Y49" s="25"/>
      <c r="Z49" s="25"/>
      <c r="AA49" s="27">
        <f t="shared" si="14"/>
        <v>82.767543747277799</v>
      </c>
      <c r="AB49" s="27"/>
      <c r="AC49" s="27">
        <f t="shared" si="15"/>
        <v>82.767543747277799</v>
      </c>
      <c r="AD49" s="27"/>
      <c r="AE49" s="27"/>
      <c r="AF49" s="27"/>
      <c r="AG49" s="27"/>
      <c r="AH49" s="27"/>
      <c r="AI49" s="27"/>
      <c r="AJ49" s="27"/>
      <c r="AK49" s="27"/>
    </row>
    <row r="50" spans="1:37" x14ac:dyDescent="0.25">
      <c r="A50" s="53">
        <v>17</v>
      </c>
      <c r="B50" s="54" t="s">
        <v>78</v>
      </c>
      <c r="C50" s="23">
        <f t="shared" si="10"/>
        <v>347412</v>
      </c>
      <c r="D50" s="20"/>
      <c r="E50" s="55">
        <v>347412</v>
      </c>
      <c r="F50" s="24"/>
      <c r="G50" s="24"/>
      <c r="H50" s="23">
        <f t="shared" si="11"/>
        <v>0</v>
      </c>
      <c r="I50" s="25"/>
      <c r="J50" s="23"/>
      <c r="K50" s="23"/>
      <c r="L50" s="24"/>
      <c r="M50" s="24"/>
      <c r="N50" s="24"/>
      <c r="O50" s="24"/>
      <c r="P50" s="23">
        <f t="shared" si="12"/>
        <v>348912</v>
      </c>
      <c r="Q50" s="26"/>
      <c r="R50" s="26">
        <f>348912-4923</f>
        <v>343989</v>
      </c>
      <c r="S50" s="25"/>
      <c r="T50" s="25"/>
      <c r="U50" s="23">
        <f t="shared" si="13"/>
        <v>4923</v>
      </c>
      <c r="V50" s="25"/>
      <c r="W50" s="26">
        <v>4923</v>
      </c>
      <c r="X50" s="23"/>
      <c r="Y50" s="25"/>
      <c r="Z50" s="25"/>
      <c r="AA50" s="27">
        <f t="shared" si="14"/>
        <v>100.43176401505993</v>
      </c>
      <c r="AB50" s="27"/>
      <c r="AC50" s="27">
        <f t="shared" si="15"/>
        <v>99.014714517633237</v>
      </c>
      <c r="AD50" s="27"/>
      <c r="AE50" s="27"/>
      <c r="AF50" s="27"/>
      <c r="AG50" s="27"/>
      <c r="AH50" s="27"/>
      <c r="AI50" s="27"/>
      <c r="AJ50" s="27"/>
      <c r="AK50" s="27"/>
    </row>
    <row r="51" spans="1:37" x14ac:dyDescent="0.25">
      <c r="A51" s="58"/>
      <c r="B51" s="59" t="s">
        <v>79</v>
      </c>
      <c r="C51" s="23">
        <f t="shared" si="10"/>
        <v>0</v>
      </c>
      <c r="D51" s="20"/>
      <c r="E51" s="60"/>
      <c r="F51" s="24"/>
      <c r="G51" s="24"/>
      <c r="H51" s="23">
        <f t="shared" si="11"/>
        <v>0</v>
      </c>
      <c r="I51" s="25"/>
      <c r="J51" s="23"/>
      <c r="K51" s="23"/>
      <c r="L51" s="24"/>
      <c r="M51" s="24"/>
      <c r="N51" s="24"/>
      <c r="O51" s="24"/>
      <c r="P51" s="23">
        <f t="shared" si="12"/>
        <v>4343</v>
      </c>
      <c r="Q51" s="26"/>
      <c r="R51" s="26">
        <v>4343</v>
      </c>
      <c r="S51" s="25"/>
      <c r="T51" s="25"/>
      <c r="U51" s="23">
        <f t="shared" si="13"/>
        <v>0</v>
      </c>
      <c r="V51" s="25"/>
      <c r="W51" s="25"/>
      <c r="X51" s="23"/>
      <c r="Y51" s="25"/>
      <c r="Z51" s="25"/>
      <c r="AA51" s="27"/>
      <c r="AB51" s="27"/>
      <c r="AC51" s="27"/>
      <c r="AD51" s="27"/>
      <c r="AE51" s="27"/>
      <c r="AF51" s="27"/>
      <c r="AG51" s="27"/>
      <c r="AH51" s="27"/>
      <c r="AI51" s="27"/>
      <c r="AJ51" s="27"/>
      <c r="AK51" s="27"/>
    </row>
    <row r="52" spans="1:37" x14ac:dyDescent="0.25">
      <c r="A52" s="53">
        <v>18</v>
      </c>
      <c r="B52" s="57" t="s">
        <v>80</v>
      </c>
      <c r="C52" s="23">
        <f t="shared" si="10"/>
        <v>14198</v>
      </c>
      <c r="D52" s="20"/>
      <c r="E52" s="55">
        <v>14198</v>
      </c>
      <c r="F52" s="24"/>
      <c r="G52" s="24"/>
      <c r="H52" s="23">
        <f t="shared" si="11"/>
        <v>0</v>
      </c>
      <c r="I52" s="25"/>
      <c r="J52" s="23"/>
      <c r="K52" s="23"/>
      <c r="L52" s="24"/>
      <c r="M52" s="24"/>
      <c r="N52" s="24"/>
      <c r="O52" s="24"/>
      <c r="P52" s="23">
        <f t="shared" si="12"/>
        <v>12543</v>
      </c>
      <c r="Q52" s="26"/>
      <c r="R52" s="26">
        <v>12543</v>
      </c>
      <c r="S52" s="25"/>
      <c r="T52" s="25"/>
      <c r="U52" s="23">
        <f t="shared" si="13"/>
        <v>0</v>
      </c>
      <c r="V52" s="25"/>
      <c r="W52" s="25"/>
      <c r="X52" s="23"/>
      <c r="Y52" s="25"/>
      <c r="Z52" s="25"/>
      <c r="AA52" s="27">
        <f t="shared" ref="AA52:AA61" si="16">P52/C52*100</f>
        <v>88.343428651922807</v>
      </c>
      <c r="AB52" s="27"/>
      <c r="AC52" s="27">
        <f t="shared" ref="AC52:AC61" si="17">R52/E52*100</f>
        <v>88.343428651922807</v>
      </c>
      <c r="AD52" s="27"/>
      <c r="AE52" s="27"/>
      <c r="AF52" s="27"/>
      <c r="AG52" s="27"/>
      <c r="AH52" s="27"/>
      <c r="AI52" s="27"/>
      <c r="AJ52" s="27"/>
      <c r="AK52" s="27"/>
    </row>
    <row r="53" spans="1:37" x14ac:dyDescent="0.25">
      <c r="A53" s="53">
        <v>19</v>
      </c>
      <c r="B53" s="57" t="s">
        <v>81</v>
      </c>
      <c r="C53" s="23">
        <f t="shared" si="10"/>
        <v>134097</v>
      </c>
      <c r="D53" s="20"/>
      <c r="E53" s="55">
        <v>134097</v>
      </c>
      <c r="F53" s="24"/>
      <c r="G53" s="24"/>
      <c r="H53" s="23">
        <f t="shared" si="11"/>
        <v>0</v>
      </c>
      <c r="I53" s="25"/>
      <c r="J53" s="23"/>
      <c r="K53" s="23"/>
      <c r="L53" s="24"/>
      <c r="M53" s="24"/>
      <c r="N53" s="24"/>
      <c r="O53" s="24"/>
      <c r="P53" s="23">
        <f t="shared" si="12"/>
        <v>126582</v>
      </c>
      <c r="Q53" s="26"/>
      <c r="R53" s="26">
        <f>126582-10461</f>
        <v>116121</v>
      </c>
      <c r="S53" s="25"/>
      <c r="T53" s="25"/>
      <c r="U53" s="23">
        <f t="shared" si="13"/>
        <v>10461</v>
      </c>
      <c r="V53" s="25"/>
      <c r="W53" s="26">
        <v>10461</v>
      </c>
      <c r="X53" s="23"/>
      <c r="Y53" s="25"/>
      <c r="Z53" s="25"/>
      <c r="AA53" s="27">
        <f t="shared" si="16"/>
        <v>94.395847781829573</v>
      </c>
      <c r="AB53" s="27"/>
      <c r="AC53" s="27">
        <f t="shared" si="17"/>
        <v>86.594778406675772</v>
      </c>
      <c r="AD53" s="27"/>
      <c r="AE53" s="27"/>
      <c r="AF53" s="27"/>
      <c r="AG53" s="27"/>
      <c r="AH53" s="27"/>
      <c r="AI53" s="27"/>
      <c r="AJ53" s="27"/>
      <c r="AK53" s="27"/>
    </row>
    <row r="54" spans="1:37" x14ac:dyDescent="0.25">
      <c r="A54" s="58"/>
      <c r="B54" s="59" t="s">
        <v>82</v>
      </c>
      <c r="C54" s="23">
        <f t="shared" si="10"/>
        <v>0</v>
      </c>
      <c r="D54" s="20"/>
      <c r="E54" s="60"/>
      <c r="F54" s="24"/>
      <c r="G54" s="24"/>
      <c r="H54" s="23">
        <f t="shared" si="11"/>
        <v>0</v>
      </c>
      <c r="I54" s="25"/>
      <c r="J54" s="23"/>
      <c r="K54" s="23"/>
      <c r="L54" s="24"/>
      <c r="M54" s="24"/>
      <c r="N54" s="24"/>
      <c r="O54" s="24"/>
      <c r="P54" s="23">
        <f t="shared" si="12"/>
        <v>1093</v>
      </c>
      <c r="Q54" s="26"/>
      <c r="R54" s="26">
        <v>1093</v>
      </c>
      <c r="S54" s="25"/>
      <c r="T54" s="25"/>
      <c r="U54" s="23">
        <f t="shared" si="13"/>
        <v>0</v>
      </c>
      <c r="V54" s="25"/>
      <c r="W54" s="25"/>
      <c r="X54" s="23"/>
      <c r="Y54" s="25"/>
      <c r="Z54" s="25"/>
      <c r="AA54" s="27"/>
      <c r="AB54" s="27"/>
      <c r="AC54" s="27"/>
      <c r="AD54" s="27"/>
      <c r="AE54" s="27"/>
      <c r="AF54" s="27"/>
      <c r="AG54" s="27"/>
      <c r="AH54" s="27"/>
      <c r="AI54" s="27"/>
      <c r="AJ54" s="27"/>
      <c r="AK54" s="27"/>
    </row>
    <row r="55" spans="1:37" x14ac:dyDescent="0.25">
      <c r="A55" s="53">
        <v>20</v>
      </c>
      <c r="B55" s="57" t="s">
        <v>83</v>
      </c>
      <c r="C55" s="23">
        <f t="shared" si="10"/>
        <v>32586</v>
      </c>
      <c r="D55" s="20"/>
      <c r="E55" s="55">
        <v>32586</v>
      </c>
      <c r="F55" s="24"/>
      <c r="G55" s="24"/>
      <c r="H55" s="23">
        <f t="shared" si="11"/>
        <v>0</v>
      </c>
      <c r="I55" s="25"/>
      <c r="J55" s="23"/>
      <c r="K55" s="23"/>
      <c r="L55" s="24"/>
      <c r="M55" s="24"/>
      <c r="N55" s="24"/>
      <c r="O55" s="24"/>
      <c r="P55" s="23">
        <f t="shared" si="12"/>
        <v>41469</v>
      </c>
      <c r="Q55" s="26"/>
      <c r="R55" s="26">
        <f>41469-14978</f>
        <v>26491</v>
      </c>
      <c r="S55" s="25"/>
      <c r="T55" s="25"/>
      <c r="U55" s="23">
        <f t="shared" si="13"/>
        <v>14978</v>
      </c>
      <c r="V55" s="25"/>
      <c r="W55" s="26">
        <v>14978</v>
      </c>
      <c r="X55" s="23"/>
      <c r="Y55" s="25"/>
      <c r="Z55" s="25"/>
      <c r="AA55" s="27">
        <f t="shared" si="16"/>
        <v>127.260173080464</v>
      </c>
      <c r="AB55" s="27"/>
      <c r="AC55" s="27">
        <f t="shared" si="17"/>
        <v>81.295648437979494</v>
      </c>
      <c r="AD55" s="27"/>
      <c r="AE55" s="27"/>
      <c r="AF55" s="27"/>
      <c r="AG55" s="27"/>
      <c r="AH55" s="27"/>
      <c r="AI55" s="27"/>
      <c r="AJ55" s="27"/>
      <c r="AK55" s="27"/>
    </row>
    <row r="56" spans="1:37" x14ac:dyDescent="0.25">
      <c r="A56" s="53">
        <v>21</v>
      </c>
      <c r="B56" s="54" t="s">
        <v>84</v>
      </c>
      <c r="C56" s="23">
        <f t="shared" si="10"/>
        <v>96344</v>
      </c>
      <c r="D56" s="20"/>
      <c r="E56" s="55">
        <v>96344</v>
      </c>
      <c r="F56" s="24"/>
      <c r="G56" s="24"/>
      <c r="H56" s="23">
        <f t="shared" si="11"/>
        <v>0</v>
      </c>
      <c r="I56" s="25"/>
      <c r="J56" s="23"/>
      <c r="K56" s="23"/>
      <c r="L56" s="24"/>
      <c r="M56" s="24"/>
      <c r="N56" s="24"/>
      <c r="O56" s="24"/>
      <c r="P56" s="23">
        <f t="shared" si="12"/>
        <v>101820</v>
      </c>
      <c r="Q56" s="26"/>
      <c r="R56" s="26">
        <v>101820</v>
      </c>
      <c r="S56" s="25"/>
      <c r="T56" s="25"/>
      <c r="U56" s="23">
        <f t="shared" si="13"/>
        <v>0</v>
      </c>
      <c r="V56" s="25"/>
      <c r="W56" s="25"/>
      <c r="X56" s="23"/>
      <c r="Y56" s="25"/>
      <c r="Z56" s="25"/>
      <c r="AA56" s="27">
        <f t="shared" si="16"/>
        <v>105.68379971767831</v>
      </c>
      <c r="AB56" s="27"/>
      <c r="AC56" s="27">
        <f t="shared" si="17"/>
        <v>105.68379971767831</v>
      </c>
      <c r="AD56" s="27"/>
      <c r="AE56" s="27"/>
      <c r="AF56" s="27"/>
      <c r="AG56" s="27"/>
      <c r="AH56" s="27"/>
      <c r="AI56" s="27"/>
      <c r="AJ56" s="27"/>
      <c r="AK56" s="27"/>
    </row>
    <row r="57" spans="1:37" x14ac:dyDescent="0.25">
      <c r="A57" s="53">
        <v>22</v>
      </c>
      <c r="B57" s="54" t="s">
        <v>85</v>
      </c>
      <c r="C57" s="23">
        <f t="shared" si="10"/>
        <v>6061</v>
      </c>
      <c r="D57" s="20"/>
      <c r="E57" s="55">
        <v>6061</v>
      </c>
      <c r="F57" s="24"/>
      <c r="G57" s="24"/>
      <c r="H57" s="23">
        <f t="shared" si="11"/>
        <v>0</v>
      </c>
      <c r="I57" s="25"/>
      <c r="J57" s="23"/>
      <c r="K57" s="23"/>
      <c r="L57" s="24"/>
      <c r="M57" s="24"/>
      <c r="N57" s="24"/>
      <c r="O57" s="24"/>
      <c r="P57" s="23">
        <f t="shared" si="12"/>
        <v>7114</v>
      </c>
      <c r="Q57" s="26"/>
      <c r="R57" s="26">
        <v>7114</v>
      </c>
      <c r="S57" s="25"/>
      <c r="T57" s="25"/>
      <c r="U57" s="23">
        <f t="shared" si="13"/>
        <v>0</v>
      </c>
      <c r="V57" s="25"/>
      <c r="W57" s="25"/>
      <c r="X57" s="23"/>
      <c r="Y57" s="25"/>
      <c r="Z57" s="25"/>
      <c r="AA57" s="27">
        <f t="shared" si="16"/>
        <v>117.37337073090248</v>
      </c>
      <c r="AB57" s="27"/>
      <c r="AC57" s="27">
        <f t="shared" si="17"/>
        <v>117.37337073090248</v>
      </c>
      <c r="AD57" s="27"/>
      <c r="AE57" s="27"/>
      <c r="AF57" s="27"/>
      <c r="AG57" s="27"/>
      <c r="AH57" s="27"/>
      <c r="AI57" s="27"/>
      <c r="AJ57" s="27"/>
      <c r="AK57" s="27"/>
    </row>
    <row r="58" spans="1:37" x14ac:dyDescent="0.25">
      <c r="A58" s="53">
        <v>23</v>
      </c>
      <c r="B58" s="54" t="s">
        <v>86</v>
      </c>
      <c r="C58" s="23">
        <f t="shared" si="10"/>
        <v>52767</v>
      </c>
      <c r="D58" s="20"/>
      <c r="E58" s="55">
        <v>52767</v>
      </c>
      <c r="F58" s="24"/>
      <c r="G58" s="24"/>
      <c r="H58" s="23">
        <f t="shared" si="11"/>
        <v>0</v>
      </c>
      <c r="I58" s="25"/>
      <c r="J58" s="23"/>
      <c r="K58" s="23"/>
      <c r="L58" s="24"/>
      <c r="M58" s="24"/>
      <c r="N58" s="24"/>
      <c r="O58" s="24"/>
      <c r="P58" s="23">
        <f t="shared" si="12"/>
        <v>32909</v>
      </c>
      <c r="Q58" s="26"/>
      <c r="R58" s="26">
        <v>32909</v>
      </c>
      <c r="S58" s="25"/>
      <c r="T58" s="25"/>
      <c r="U58" s="23">
        <f t="shared" si="13"/>
        <v>0</v>
      </c>
      <c r="V58" s="25"/>
      <c r="W58" s="25"/>
      <c r="X58" s="23"/>
      <c r="Y58" s="25"/>
      <c r="Z58" s="25"/>
      <c r="AA58" s="27">
        <f t="shared" si="16"/>
        <v>62.366630659313586</v>
      </c>
      <c r="AB58" s="27"/>
      <c r="AC58" s="27">
        <f t="shared" si="17"/>
        <v>62.366630659313586</v>
      </c>
      <c r="AD58" s="27"/>
      <c r="AE58" s="27"/>
      <c r="AF58" s="27"/>
      <c r="AG58" s="27"/>
      <c r="AH58" s="27"/>
      <c r="AI58" s="27"/>
      <c r="AJ58" s="27"/>
      <c r="AK58" s="27"/>
    </row>
    <row r="59" spans="1:37" x14ac:dyDescent="0.25">
      <c r="A59" s="53">
        <v>24</v>
      </c>
      <c r="B59" s="54" t="s">
        <v>87</v>
      </c>
      <c r="C59" s="23">
        <f t="shared" si="10"/>
        <v>14078</v>
      </c>
      <c r="D59" s="20"/>
      <c r="E59" s="55">
        <v>14078</v>
      </c>
      <c r="F59" s="24"/>
      <c r="G59" s="24"/>
      <c r="H59" s="23">
        <f t="shared" si="11"/>
        <v>0</v>
      </c>
      <c r="I59" s="25"/>
      <c r="J59" s="23"/>
      <c r="K59" s="23"/>
      <c r="L59" s="24"/>
      <c r="M59" s="24"/>
      <c r="N59" s="24"/>
      <c r="O59" s="24"/>
      <c r="P59" s="23">
        <f t="shared" si="12"/>
        <v>19903</v>
      </c>
      <c r="Q59" s="26"/>
      <c r="R59" s="26">
        <v>19903</v>
      </c>
      <c r="S59" s="25"/>
      <c r="T59" s="25"/>
      <c r="U59" s="23">
        <f t="shared" si="13"/>
        <v>0</v>
      </c>
      <c r="V59" s="25"/>
      <c r="W59" s="25"/>
      <c r="X59" s="23"/>
      <c r="Y59" s="25"/>
      <c r="Z59" s="25"/>
      <c r="AA59" s="27">
        <f t="shared" si="16"/>
        <v>141.3766159965904</v>
      </c>
      <c r="AB59" s="27"/>
      <c r="AC59" s="27">
        <f t="shared" si="17"/>
        <v>141.3766159965904</v>
      </c>
      <c r="AD59" s="27"/>
      <c r="AE59" s="27"/>
      <c r="AF59" s="27"/>
      <c r="AG59" s="27"/>
      <c r="AH59" s="27"/>
      <c r="AI59" s="27"/>
      <c r="AJ59" s="27"/>
      <c r="AK59" s="27"/>
    </row>
    <row r="60" spans="1:37" x14ac:dyDescent="0.25">
      <c r="A60" s="53">
        <v>25</v>
      </c>
      <c r="B60" s="54" t="s">
        <v>88</v>
      </c>
      <c r="C60" s="23">
        <f t="shared" si="10"/>
        <v>36921</v>
      </c>
      <c r="D60" s="20"/>
      <c r="E60" s="55">
        <v>36921</v>
      </c>
      <c r="F60" s="24"/>
      <c r="G60" s="24"/>
      <c r="H60" s="23">
        <f t="shared" si="11"/>
        <v>0</v>
      </c>
      <c r="I60" s="25"/>
      <c r="J60" s="23"/>
      <c r="K60" s="23"/>
      <c r="L60" s="24"/>
      <c r="M60" s="24"/>
      <c r="N60" s="24"/>
      <c r="O60" s="24"/>
      <c r="P60" s="23">
        <f t="shared" si="12"/>
        <v>28108</v>
      </c>
      <c r="Q60" s="26"/>
      <c r="R60" s="26">
        <v>28108</v>
      </c>
      <c r="S60" s="25"/>
      <c r="T60" s="25"/>
      <c r="U60" s="23">
        <f t="shared" si="13"/>
        <v>0</v>
      </c>
      <c r="V60" s="25"/>
      <c r="W60" s="25"/>
      <c r="X60" s="23"/>
      <c r="Y60" s="25"/>
      <c r="Z60" s="25"/>
      <c r="AA60" s="27">
        <f t="shared" si="16"/>
        <v>76.130115652338787</v>
      </c>
      <c r="AB60" s="27"/>
      <c r="AC60" s="27">
        <f t="shared" si="17"/>
        <v>76.130115652338787</v>
      </c>
      <c r="AD60" s="27"/>
      <c r="AE60" s="27"/>
      <c r="AF60" s="27"/>
      <c r="AG60" s="27"/>
      <c r="AH60" s="27"/>
      <c r="AI60" s="27"/>
      <c r="AJ60" s="27"/>
      <c r="AK60" s="27"/>
    </row>
    <row r="61" spans="1:37" x14ac:dyDescent="0.25">
      <c r="A61" s="53">
        <v>26</v>
      </c>
      <c r="B61" s="54" t="s">
        <v>89</v>
      </c>
      <c r="C61" s="23">
        <f t="shared" si="10"/>
        <v>6881</v>
      </c>
      <c r="D61" s="20"/>
      <c r="E61" s="55">
        <v>6881</v>
      </c>
      <c r="F61" s="24"/>
      <c r="G61" s="24"/>
      <c r="H61" s="23">
        <f t="shared" si="11"/>
        <v>0</v>
      </c>
      <c r="I61" s="25"/>
      <c r="J61" s="23"/>
      <c r="K61" s="23"/>
      <c r="L61" s="24"/>
      <c r="M61" s="24"/>
      <c r="N61" s="24"/>
      <c r="O61" s="24"/>
      <c r="P61" s="23">
        <f t="shared" si="12"/>
        <v>8437</v>
      </c>
      <c r="Q61" s="26"/>
      <c r="R61" s="26">
        <v>8437</v>
      </c>
      <c r="S61" s="25"/>
      <c r="T61" s="25"/>
      <c r="U61" s="23">
        <f t="shared" si="13"/>
        <v>0</v>
      </c>
      <c r="V61" s="25"/>
      <c r="W61" s="25"/>
      <c r="X61" s="23"/>
      <c r="Y61" s="25"/>
      <c r="Z61" s="25"/>
      <c r="AA61" s="27">
        <f t="shared" si="16"/>
        <v>122.61299229763117</v>
      </c>
      <c r="AB61" s="27"/>
      <c r="AC61" s="27">
        <f t="shared" si="17"/>
        <v>122.61299229763117</v>
      </c>
      <c r="AD61" s="27"/>
      <c r="AE61" s="27"/>
      <c r="AF61" s="27"/>
      <c r="AG61" s="27"/>
      <c r="AH61" s="27"/>
      <c r="AI61" s="27"/>
      <c r="AJ61" s="27"/>
      <c r="AK61" s="27"/>
    </row>
    <row r="62" spans="1:37" x14ac:dyDescent="0.25">
      <c r="A62" s="53">
        <v>27</v>
      </c>
      <c r="B62" s="54" t="s">
        <v>90</v>
      </c>
      <c r="C62" s="23">
        <f t="shared" si="10"/>
        <v>1765</v>
      </c>
      <c r="D62" s="24"/>
      <c r="E62" s="55">
        <v>1765</v>
      </c>
      <c r="F62" s="24"/>
      <c r="G62" s="24"/>
      <c r="H62" s="23">
        <f t="shared" si="11"/>
        <v>0</v>
      </c>
      <c r="I62" s="25"/>
      <c r="J62" s="23"/>
      <c r="K62" s="23"/>
      <c r="L62" s="24"/>
      <c r="M62" s="24"/>
      <c r="N62" s="24"/>
      <c r="O62" s="24"/>
      <c r="P62" s="23">
        <f t="shared" si="12"/>
        <v>1778</v>
      </c>
      <c r="Q62" s="26"/>
      <c r="R62" s="26">
        <v>1778</v>
      </c>
      <c r="S62" s="25"/>
      <c r="T62" s="25"/>
      <c r="U62" s="23">
        <f t="shared" si="13"/>
        <v>0</v>
      </c>
      <c r="V62" s="25"/>
      <c r="W62" s="25"/>
      <c r="X62" s="23"/>
      <c r="Y62" s="25"/>
      <c r="Z62" s="25"/>
      <c r="AA62" s="27"/>
      <c r="AB62" s="27"/>
      <c r="AC62" s="27"/>
      <c r="AD62" s="27"/>
      <c r="AE62" s="27"/>
      <c r="AF62" s="27"/>
      <c r="AG62" s="27"/>
      <c r="AH62" s="27"/>
      <c r="AI62" s="27"/>
      <c r="AJ62" s="27"/>
      <c r="AK62" s="27"/>
    </row>
    <row r="63" spans="1:37" x14ac:dyDescent="0.25">
      <c r="A63" s="53">
        <v>28</v>
      </c>
      <c r="B63" s="54" t="s">
        <v>91</v>
      </c>
      <c r="C63" s="23">
        <f t="shared" si="10"/>
        <v>4171</v>
      </c>
      <c r="D63" s="24"/>
      <c r="E63" s="55">
        <v>4171</v>
      </c>
      <c r="F63" s="25"/>
      <c r="G63" s="25"/>
      <c r="H63" s="23">
        <f t="shared" si="11"/>
        <v>0</v>
      </c>
      <c r="I63" s="24"/>
      <c r="J63" s="23"/>
      <c r="K63" s="23"/>
      <c r="L63" s="25"/>
      <c r="M63" s="25"/>
      <c r="N63" s="25"/>
      <c r="O63" s="25"/>
      <c r="P63" s="23">
        <f t="shared" si="12"/>
        <v>5103</v>
      </c>
      <c r="Q63" s="26"/>
      <c r="R63" s="26">
        <v>5103</v>
      </c>
      <c r="S63" s="24"/>
      <c r="T63" s="24"/>
      <c r="U63" s="23">
        <f t="shared" si="13"/>
        <v>0</v>
      </c>
      <c r="V63" s="24"/>
      <c r="W63" s="24"/>
      <c r="X63" s="23"/>
      <c r="Y63" s="25"/>
      <c r="Z63" s="24"/>
      <c r="AA63" s="27">
        <f t="shared" ref="AA63:AA73" si="18">P63/C63*100</f>
        <v>122.34476144809399</v>
      </c>
      <c r="AB63" s="27"/>
      <c r="AC63" s="27">
        <f t="shared" ref="AC63:AC73" si="19">R63/E63*100</f>
        <v>122.34476144809399</v>
      </c>
      <c r="AD63" s="27"/>
      <c r="AE63" s="27"/>
      <c r="AF63" s="27"/>
      <c r="AG63" s="27"/>
      <c r="AH63" s="27"/>
      <c r="AI63" s="27"/>
      <c r="AJ63" s="27"/>
      <c r="AK63" s="27"/>
    </row>
    <row r="64" spans="1:37" x14ac:dyDescent="0.25">
      <c r="A64" s="53">
        <v>29</v>
      </c>
      <c r="B64" s="54" t="s">
        <v>92</v>
      </c>
      <c r="C64" s="23">
        <f t="shared" si="10"/>
        <v>7578</v>
      </c>
      <c r="D64" s="25"/>
      <c r="E64" s="55">
        <v>7578</v>
      </c>
      <c r="F64" s="24"/>
      <c r="G64" s="24"/>
      <c r="H64" s="23">
        <f t="shared" si="11"/>
        <v>0</v>
      </c>
      <c r="I64" s="24"/>
      <c r="J64" s="23"/>
      <c r="K64" s="23"/>
      <c r="L64" s="24"/>
      <c r="M64" s="24"/>
      <c r="N64" s="24"/>
      <c r="O64" s="24"/>
      <c r="P64" s="23">
        <f t="shared" si="12"/>
        <v>7085</v>
      </c>
      <c r="Q64" s="26"/>
      <c r="R64" s="26">
        <v>7085</v>
      </c>
      <c r="S64" s="24"/>
      <c r="T64" s="24"/>
      <c r="U64" s="23">
        <f t="shared" si="13"/>
        <v>0</v>
      </c>
      <c r="V64" s="24"/>
      <c r="W64" s="24"/>
      <c r="X64" s="23"/>
      <c r="Y64" s="25"/>
      <c r="Z64" s="24"/>
      <c r="AA64" s="27">
        <f t="shared" si="18"/>
        <v>93.494325679598845</v>
      </c>
      <c r="AB64" s="27"/>
      <c r="AC64" s="27">
        <f t="shared" si="19"/>
        <v>93.494325679598845</v>
      </c>
      <c r="AD64" s="27"/>
      <c r="AE64" s="27"/>
      <c r="AF64" s="27"/>
      <c r="AG64" s="27"/>
      <c r="AH64" s="27"/>
      <c r="AI64" s="27"/>
      <c r="AJ64" s="27"/>
      <c r="AK64" s="27"/>
    </row>
    <row r="65" spans="1:37" x14ac:dyDescent="0.25">
      <c r="A65" s="53">
        <v>30</v>
      </c>
      <c r="B65" s="54" t="s">
        <v>93</v>
      </c>
      <c r="C65" s="23">
        <f t="shared" si="10"/>
        <v>17410</v>
      </c>
      <c r="D65" s="24"/>
      <c r="E65" s="55">
        <v>17410</v>
      </c>
      <c r="F65" s="32"/>
      <c r="G65" s="32"/>
      <c r="H65" s="23">
        <f t="shared" si="11"/>
        <v>0</v>
      </c>
      <c r="I65" s="32"/>
      <c r="J65" s="23"/>
      <c r="K65" s="23"/>
      <c r="L65" s="32"/>
      <c r="M65" s="32"/>
      <c r="N65" s="32"/>
      <c r="O65" s="32"/>
      <c r="P65" s="23">
        <f t="shared" si="12"/>
        <v>19196</v>
      </c>
      <c r="Q65" s="34"/>
      <c r="R65" s="26">
        <v>19196</v>
      </c>
      <c r="S65" s="32"/>
      <c r="T65" s="32"/>
      <c r="U65" s="23">
        <f t="shared" si="13"/>
        <v>0</v>
      </c>
      <c r="V65" s="32"/>
      <c r="W65" s="32"/>
      <c r="X65" s="23"/>
      <c r="Y65" s="25"/>
      <c r="Z65" s="32"/>
      <c r="AA65" s="27">
        <f t="shared" si="18"/>
        <v>110.25847214244686</v>
      </c>
      <c r="AB65" s="27"/>
      <c r="AC65" s="27">
        <f t="shared" si="19"/>
        <v>110.25847214244686</v>
      </c>
      <c r="AD65" s="27"/>
      <c r="AE65" s="27"/>
      <c r="AF65" s="27"/>
      <c r="AG65" s="27"/>
      <c r="AH65" s="27"/>
      <c r="AI65" s="27"/>
      <c r="AJ65" s="27"/>
      <c r="AK65" s="27"/>
    </row>
    <row r="66" spans="1:37" x14ac:dyDescent="0.25">
      <c r="A66" s="53">
        <v>31</v>
      </c>
      <c r="B66" s="54" t="s">
        <v>94</v>
      </c>
      <c r="C66" s="23">
        <f t="shared" si="10"/>
        <v>80311</v>
      </c>
      <c r="D66" s="24"/>
      <c r="E66" s="55">
        <v>80311</v>
      </c>
      <c r="F66" s="32"/>
      <c r="G66" s="32"/>
      <c r="H66" s="23">
        <f t="shared" si="11"/>
        <v>0</v>
      </c>
      <c r="I66" s="32"/>
      <c r="J66" s="23"/>
      <c r="K66" s="23"/>
      <c r="L66" s="32"/>
      <c r="M66" s="32"/>
      <c r="N66" s="32"/>
      <c r="O66" s="32"/>
      <c r="P66" s="23">
        <f t="shared" si="12"/>
        <v>74333</v>
      </c>
      <c r="Q66" s="34"/>
      <c r="R66" s="26">
        <v>74333</v>
      </c>
      <c r="S66" s="32"/>
      <c r="T66" s="32"/>
      <c r="U66" s="23">
        <f t="shared" si="13"/>
        <v>0</v>
      </c>
      <c r="V66" s="32"/>
      <c r="W66" s="32"/>
      <c r="X66" s="23"/>
      <c r="Y66" s="25"/>
      <c r="Z66" s="32"/>
      <c r="AA66" s="27">
        <f t="shared" si="18"/>
        <v>92.556436851738866</v>
      </c>
      <c r="AB66" s="27"/>
      <c r="AC66" s="27">
        <f t="shared" si="19"/>
        <v>92.556436851738866</v>
      </c>
      <c r="AD66" s="27"/>
      <c r="AE66" s="27"/>
      <c r="AF66" s="27"/>
      <c r="AG66" s="27"/>
      <c r="AH66" s="27"/>
      <c r="AI66" s="27"/>
      <c r="AJ66" s="27"/>
      <c r="AK66" s="27"/>
    </row>
    <row r="67" spans="1:37" x14ac:dyDescent="0.25">
      <c r="A67" s="53">
        <v>32</v>
      </c>
      <c r="B67" s="54" t="s">
        <v>95</v>
      </c>
      <c r="C67" s="23">
        <f t="shared" si="10"/>
        <v>273</v>
      </c>
      <c r="D67" s="24"/>
      <c r="E67" s="61">
        <v>273</v>
      </c>
      <c r="F67" s="32"/>
      <c r="G67" s="32"/>
      <c r="H67" s="23">
        <f t="shared" si="11"/>
        <v>0</v>
      </c>
      <c r="I67" s="32"/>
      <c r="J67" s="23"/>
      <c r="K67" s="23"/>
      <c r="L67" s="32"/>
      <c r="M67" s="32"/>
      <c r="N67" s="32"/>
      <c r="O67" s="32"/>
      <c r="P67" s="23">
        <f t="shared" si="12"/>
        <v>1010</v>
      </c>
      <c r="Q67" s="34"/>
      <c r="R67" s="26">
        <v>1010</v>
      </c>
      <c r="S67" s="32"/>
      <c r="T67" s="32"/>
      <c r="U67" s="23">
        <f t="shared" si="13"/>
        <v>0</v>
      </c>
      <c r="V67" s="32"/>
      <c r="W67" s="32"/>
      <c r="X67" s="23"/>
      <c r="Y67" s="25"/>
      <c r="Z67" s="32"/>
      <c r="AA67" s="27">
        <f t="shared" si="18"/>
        <v>369.96336996336998</v>
      </c>
      <c r="AB67" s="27"/>
      <c r="AC67" s="27">
        <f t="shared" si="19"/>
        <v>369.96336996336998</v>
      </c>
      <c r="AD67" s="27"/>
      <c r="AE67" s="27"/>
      <c r="AF67" s="27"/>
      <c r="AG67" s="27"/>
      <c r="AH67" s="27"/>
      <c r="AI67" s="27"/>
      <c r="AJ67" s="27"/>
      <c r="AK67" s="27"/>
    </row>
    <row r="68" spans="1:37" x14ac:dyDescent="0.25">
      <c r="A68" s="53">
        <v>33</v>
      </c>
      <c r="B68" s="54" t="s">
        <v>96</v>
      </c>
      <c r="C68" s="23">
        <f t="shared" si="10"/>
        <v>11523</v>
      </c>
      <c r="D68" s="24"/>
      <c r="E68" s="55">
        <v>11523</v>
      </c>
      <c r="F68" s="32"/>
      <c r="G68" s="32"/>
      <c r="H68" s="23">
        <f t="shared" si="11"/>
        <v>0</v>
      </c>
      <c r="I68" s="32"/>
      <c r="J68" s="23"/>
      <c r="K68" s="23"/>
      <c r="L68" s="32"/>
      <c r="M68" s="32"/>
      <c r="N68" s="32"/>
      <c r="O68" s="32"/>
      <c r="P68" s="23">
        <f t="shared" si="12"/>
        <v>17904</v>
      </c>
      <c r="Q68" s="34"/>
      <c r="R68" s="26">
        <v>17904</v>
      </c>
      <c r="S68" s="32"/>
      <c r="T68" s="32"/>
      <c r="U68" s="23">
        <f t="shared" si="13"/>
        <v>0</v>
      </c>
      <c r="V68" s="32"/>
      <c r="W68" s="32"/>
      <c r="X68" s="23"/>
      <c r="Y68" s="25"/>
      <c r="Z68" s="32"/>
      <c r="AA68" s="27">
        <f t="shared" si="18"/>
        <v>155.3762041135121</v>
      </c>
      <c r="AB68" s="27"/>
      <c r="AC68" s="27">
        <f t="shared" si="19"/>
        <v>155.3762041135121</v>
      </c>
      <c r="AD68" s="27"/>
      <c r="AE68" s="27"/>
      <c r="AF68" s="27"/>
      <c r="AG68" s="27"/>
      <c r="AH68" s="27"/>
      <c r="AI68" s="27"/>
      <c r="AJ68" s="27"/>
      <c r="AK68" s="27"/>
    </row>
    <row r="69" spans="1:37" x14ac:dyDescent="0.25">
      <c r="A69" s="62" t="s">
        <v>60</v>
      </c>
      <c r="B69" s="63" t="s">
        <v>97</v>
      </c>
      <c r="C69" s="51">
        <f t="shared" ref="C69:D69" si="20">SUM(C70:C74)</f>
        <v>31944</v>
      </c>
      <c r="D69" s="51">
        <f t="shared" si="20"/>
        <v>0</v>
      </c>
      <c r="E69" s="51">
        <f>SUM(E70:E74)</f>
        <v>31944</v>
      </c>
      <c r="F69" s="51">
        <f t="shared" ref="F69:Z69" si="21">SUM(F70:F74)</f>
        <v>0</v>
      </c>
      <c r="G69" s="51">
        <f t="shared" si="21"/>
        <v>0</v>
      </c>
      <c r="H69" s="51">
        <f t="shared" si="21"/>
        <v>0</v>
      </c>
      <c r="I69" s="51">
        <f t="shared" si="21"/>
        <v>0</v>
      </c>
      <c r="J69" s="51">
        <f t="shared" si="21"/>
        <v>0</v>
      </c>
      <c r="K69" s="51">
        <f t="shared" si="21"/>
        <v>0</v>
      </c>
      <c r="L69" s="51">
        <f t="shared" si="21"/>
        <v>0</v>
      </c>
      <c r="M69" s="51">
        <f t="shared" si="21"/>
        <v>0</v>
      </c>
      <c r="N69" s="51">
        <f t="shared" si="21"/>
        <v>0</v>
      </c>
      <c r="O69" s="51">
        <f t="shared" si="21"/>
        <v>0</v>
      </c>
      <c r="P69" s="51">
        <f t="shared" si="21"/>
        <v>29458</v>
      </c>
      <c r="Q69" s="51">
        <f t="shared" si="21"/>
        <v>0</v>
      </c>
      <c r="R69" s="51">
        <f t="shared" si="21"/>
        <v>29458</v>
      </c>
      <c r="S69" s="51">
        <f t="shared" si="21"/>
        <v>0</v>
      </c>
      <c r="T69" s="51">
        <f t="shared" si="21"/>
        <v>0</v>
      </c>
      <c r="U69" s="51">
        <f t="shared" si="21"/>
        <v>0</v>
      </c>
      <c r="V69" s="51">
        <f t="shared" si="21"/>
        <v>0</v>
      </c>
      <c r="W69" s="51">
        <f t="shared" si="21"/>
        <v>0</v>
      </c>
      <c r="X69" s="51">
        <f t="shared" si="21"/>
        <v>0</v>
      </c>
      <c r="Y69" s="51">
        <f t="shared" si="21"/>
        <v>0</v>
      </c>
      <c r="Z69" s="51">
        <f t="shared" si="21"/>
        <v>0</v>
      </c>
      <c r="AA69" s="27">
        <f t="shared" si="18"/>
        <v>92.217630853994493</v>
      </c>
      <c r="AB69" s="27"/>
      <c r="AC69" s="27">
        <f t="shared" si="19"/>
        <v>92.217630853994493</v>
      </c>
      <c r="AD69" s="27"/>
      <c r="AE69" s="27"/>
      <c r="AF69" s="27"/>
      <c r="AG69" s="27"/>
      <c r="AH69" s="27"/>
      <c r="AI69" s="27"/>
      <c r="AJ69" s="27"/>
      <c r="AK69" s="27"/>
    </row>
    <row r="70" spans="1:37" x14ac:dyDescent="0.25">
      <c r="A70" s="53">
        <v>33</v>
      </c>
      <c r="B70" s="57" t="s">
        <v>98</v>
      </c>
      <c r="C70" s="23">
        <f t="shared" si="10"/>
        <v>6577</v>
      </c>
      <c r="D70" s="32"/>
      <c r="E70" s="55">
        <v>6577</v>
      </c>
      <c r="F70" s="24"/>
      <c r="G70" s="24"/>
      <c r="H70" s="23">
        <f t="shared" si="11"/>
        <v>0</v>
      </c>
      <c r="I70" s="47"/>
      <c r="J70" s="23"/>
      <c r="K70" s="23"/>
      <c r="L70" s="24"/>
      <c r="M70" s="24"/>
      <c r="N70" s="24"/>
      <c r="O70" s="24"/>
      <c r="P70" s="23">
        <f t="shared" si="12"/>
        <v>6592</v>
      </c>
      <c r="Q70" s="26"/>
      <c r="R70" s="26">
        <v>6592</v>
      </c>
      <c r="S70" s="47"/>
      <c r="T70" s="47"/>
      <c r="U70" s="23">
        <f t="shared" si="13"/>
        <v>0</v>
      </c>
      <c r="V70" s="47"/>
      <c r="W70" s="47"/>
      <c r="X70" s="23"/>
      <c r="Y70" s="25"/>
      <c r="Z70" s="47"/>
      <c r="AA70" s="27">
        <f t="shared" si="18"/>
        <v>100.22806750798236</v>
      </c>
      <c r="AB70" s="27"/>
      <c r="AC70" s="27">
        <f t="shared" si="19"/>
        <v>100.22806750798236</v>
      </c>
      <c r="AD70" s="27"/>
      <c r="AE70" s="27"/>
      <c r="AF70" s="27"/>
      <c r="AG70" s="27"/>
      <c r="AH70" s="27"/>
      <c r="AI70" s="27"/>
      <c r="AJ70" s="27"/>
      <c r="AK70" s="27"/>
    </row>
    <row r="71" spans="1:37" x14ac:dyDescent="0.25">
      <c r="A71" s="53">
        <v>34</v>
      </c>
      <c r="B71" s="57" t="s">
        <v>99</v>
      </c>
      <c r="C71" s="23">
        <f t="shared" si="10"/>
        <v>9665</v>
      </c>
      <c r="D71" s="24"/>
      <c r="E71" s="55">
        <v>9665</v>
      </c>
      <c r="F71" s="24"/>
      <c r="G71" s="24"/>
      <c r="H71" s="23">
        <f t="shared" si="11"/>
        <v>0</v>
      </c>
      <c r="I71" s="47"/>
      <c r="J71" s="23"/>
      <c r="K71" s="23"/>
      <c r="L71" s="24"/>
      <c r="M71" s="24"/>
      <c r="N71" s="24"/>
      <c r="O71" s="24"/>
      <c r="P71" s="23">
        <f t="shared" si="12"/>
        <v>9699</v>
      </c>
      <c r="Q71" s="26"/>
      <c r="R71" s="26">
        <v>9699</v>
      </c>
      <c r="S71" s="47"/>
      <c r="T71" s="47"/>
      <c r="U71" s="23">
        <f t="shared" si="13"/>
        <v>0</v>
      </c>
      <c r="V71" s="47"/>
      <c r="W71" s="47"/>
      <c r="X71" s="23"/>
      <c r="Y71" s="25"/>
      <c r="Z71" s="47"/>
      <c r="AA71" s="27">
        <f t="shared" si="18"/>
        <v>100.35178479048112</v>
      </c>
      <c r="AB71" s="27"/>
      <c r="AC71" s="27">
        <f t="shared" si="19"/>
        <v>100.35178479048112</v>
      </c>
      <c r="AD71" s="27"/>
      <c r="AE71" s="27"/>
      <c r="AF71" s="27"/>
      <c r="AG71" s="27"/>
      <c r="AH71" s="27"/>
      <c r="AI71" s="27"/>
      <c r="AJ71" s="27"/>
      <c r="AK71" s="27"/>
    </row>
    <row r="72" spans="1:37" x14ac:dyDescent="0.25">
      <c r="A72" s="53">
        <v>35</v>
      </c>
      <c r="B72" s="57" t="s">
        <v>100</v>
      </c>
      <c r="C72" s="23">
        <f t="shared" si="10"/>
        <v>4563</v>
      </c>
      <c r="D72" s="24"/>
      <c r="E72" s="55">
        <v>4563</v>
      </c>
      <c r="F72" s="24"/>
      <c r="G72" s="24"/>
      <c r="H72" s="23">
        <f t="shared" si="11"/>
        <v>0</v>
      </c>
      <c r="I72" s="24"/>
      <c r="J72" s="23"/>
      <c r="K72" s="23"/>
      <c r="L72" s="24"/>
      <c r="M72" s="24"/>
      <c r="N72" s="24"/>
      <c r="O72" s="24"/>
      <c r="P72" s="23">
        <f t="shared" si="12"/>
        <v>4693</v>
      </c>
      <c r="Q72" s="26"/>
      <c r="R72" s="26">
        <v>4693</v>
      </c>
      <c r="S72" s="24"/>
      <c r="T72" s="24"/>
      <c r="U72" s="23">
        <f t="shared" si="13"/>
        <v>0</v>
      </c>
      <c r="V72" s="24"/>
      <c r="W72" s="24"/>
      <c r="X72" s="23"/>
      <c r="Y72" s="25"/>
      <c r="Z72" s="24"/>
      <c r="AA72" s="27">
        <f t="shared" si="18"/>
        <v>102.84900284900284</v>
      </c>
      <c r="AB72" s="27"/>
      <c r="AC72" s="27">
        <f t="shared" si="19"/>
        <v>102.84900284900284</v>
      </c>
      <c r="AD72" s="27"/>
      <c r="AE72" s="27"/>
      <c r="AF72" s="27"/>
      <c r="AG72" s="27"/>
      <c r="AH72" s="27"/>
      <c r="AI72" s="27"/>
      <c r="AJ72" s="27"/>
      <c r="AK72" s="27"/>
    </row>
    <row r="73" spans="1:37" x14ac:dyDescent="0.25">
      <c r="A73" s="53">
        <v>36</v>
      </c>
      <c r="B73" s="57" t="s">
        <v>101</v>
      </c>
      <c r="C73" s="23">
        <f t="shared" si="10"/>
        <v>8206</v>
      </c>
      <c r="D73" s="24"/>
      <c r="E73" s="55">
        <v>8206</v>
      </c>
      <c r="F73" s="24"/>
      <c r="G73" s="24"/>
      <c r="H73" s="23">
        <f t="shared" si="11"/>
        <v>0</v>
      </c>
      <c r="I73" s="24"/>
      <c r="J73" s="23"/>
      <c r="K73" s="23"/>
      <c r="L73" s="24"/>
      <c r="M73" s="24"/>
      <c r="N73" s="24"/>
      <c r="O73" s="24"/>
      <c r="P73" s="23">
        <f t="shared" si="12"/>
        <v>6157</v>
      </c>
      <c r="Q73" s="26"/>
      <c r="R73" s="26">
        <v>6157</v>
      </c>
      <c r="S73" s="24"/>
      <c r="T73" s="24"/>
      <c r="U73" s="23">
        <f t="shared" si="13"/>
        <v>0</v>
      </c>
      <c r="V73" s="24"/>
      <c r="W73" s="24"/>
      <c r="X73" s="23"/>
      <c r="Y73" s="25"/>
      <c r="Z73" s="24"/>
      <c r="AA73" s="27">
        <f t="shared" si="18"/>
        <v>75.030465513039232</v>
      </c>
      <c r="AB73" s="27"/>
      <c r="AC73" s="27">
        <f t="shared" si="19"/>
        <v>75.030465513039232</v>
      </c>
      <c r="AD73" s="27"/>
      <c r="AE73" s="27"/>
      <c r="AF73" s="27"/>
      <c r="AG73" s="27"/>
      <c r="AH73" s="27"/>
      <c r="AI73" s="27"/>
      <c r="AJ73" s="27"/>
      <c r="AK73" s="27"/>
    </row>
    <row r="74" spans="1:37" x14ac:dyDescent="0.25">
      <c r="A74" s="53">
        <v>37</v>
      </c>
      <c r="B74" s="57" t="s">
        <v>102</v>
      </c>
      <c r="C74" s="31">
        <f t="shared" si="10"/>
        <v>2933</v>
      </c>
      <c r="D74" s="32"/>
      <c r="E74" s="55">
        <v>2933</v>
      </c>
      <c r="F74" s="32"/>
      <c r="G74" s="32"/>
      <c r="H74" s="31">
        <f t="shared" si="11"/>
        <v>0</v>
      </c>
      <c r="I74" s="32"/>
      <c r="J74" s="31"/>
      <c r="K74" s="31"/>
      <c r="L74" s="32"/>
      <c r="M74" s="32"/>
      <c r="N74" s="32"/>
      <c r="O74" s="32"/>
      <c r="P74" s="23">
        <f t="shared" si="12"/>
        <v>2317</v>
      </c>
      <c r="Q74" s="34"/>
      <c r="R74" s="34">
        <v>2317</v>
      </c>
      <c r="S74" s="32"/>
      <c r="T74" s="32"/>
      <c r="U74" s="31">
        <f t="shared" si="13"/>
        <v>0</v>
      </c>
      <c r="V74" s="32"/>
      <c r="W74" s="32"/>
      <c r="X74" s="31"/>
      <c r="Y74" s="33"/>
      <c r="Z74" s="32"/>
      <c r="AA74" s="35"/>
      <c r="AB74" s="35"/>
      <c r="AC74" s="35"/>
      <c r="AD74" s="35"/>
      <c r="AE74" s="35"/>
      <c r="AF74" s="35"/>
      <c r="AG74" s="35"/>
      <c r="AH74" s="35"/>
      <c r="AI74" s="35"/>
      <c r="AJ74" s="35"/>
      <c r="AK74" s="35"/>
    </row>
    <row r="75" spans="1:37" x14ac:dyDescent="0.25">
      <c r="A75" s="62" t="s">
        <v>103</v>
      </c>
      <c r="B75" s="64" t="s">
        <v>104</v>
      </c>
      <c r="C75" s="65">
        <f>SUM(C76:C96)</f>
        <v>14952</v>
      </c>
      <c r="D75" s="24"/>
      <c r="E75" s="65">
        <f t="shared" ref="E75:Z75" si="22">SUM(E76:E96)</f>
        <v>14952</v>
      </c>
      <c r="F75" s="65">
        <f t="shared" si="22"/>
        <v>0</v>
      </c>
      <c r="G75" s="65">
        <f t="shared" si="22"/>
        <v>0</v>
      </c>
      <c r="H75" s="65">
        <f t="shared" si="22"/>
        <v>0</v>
      </c>
      <c r="I75" s="65">
        <f t="shared" si="22"/>
        <v>0</v>
      </c>
      <c r="J75" s="65">
        <f t="shared" si="22"/>
        <v>0</v>
      </c>
      <c r="K75" s="65">
        <f t="shared" si="22"/>
        <v>0</v>
      </c>
      <c r="L75" s="65">
        <f t="shared" si="22"/>
        <v>0</v>
      </c>
      <c r="M75" s="65">
        <f t="shared" si="22"/>
        <v>0</v>
      </c>
      <c r="N75" s="65">
        <f t="shared" si="22"/>
        <v>0</v>
      </c>
      <c r="O75" s="65">
        <f t="shared" si="22"/>
        <v>0</v>
      </c>
      <c r="P75" s="65">
        <f t="shared" si="22"/>
        <v>16652</v>
      </c>
      <c r="Q75" s="65">
        <f t="shared" si="22"/>
        <v>0</v>
      </c>
      <c r="R75" s="65">
        <f t="shared" si="22"/>
        <v>16652</v>
      </c>
      <c r="S75" s="65">
        <f t="shared" si="22"/>
        <v>0</v>
      </c>
      <c r="T75" s="65">
        <f t="shared" si="22"/>
        <v>0</v>
      </c>
      <c r="U75" s="65">
        <f t="shared" si="22"/>
        <v>0</v>
      </c>
      <c r="V75" s="65">
        <f t="shared" si="22"/>
        <v>0</v>
      </c>
      <c r="W75" s="65">
        <f t="shared" si="22"/>
        <v>0</v>
      </c>
      <c r="X75" s="65">
        <f t="shared" si="22"/>
        <v>0</v>
      </c>
      <c r="Y75" s="65">
        <f t="shared" si="22"/>
        <v>0</v>
      </c>
      <c r="Z75" s="65">
        <f t="shared" si="22"/>
        <v>0</v>
      </c>
      <c r="AA75" s="27">
        <f>P75/C75*100</f>
        <v>111.36971642589619</v>
      </c>
      <c r="AB75" s="27"/>
      <c r="AC75" s="27">
        <f>R75/E75*100</f>
        <v>111.36971642589619</v>
      </c>
      <c r="AD75" s="27"/>
      <c r="AE75" s="27"/>
      <c r="AF75" s="27"/>
      <c r="AG75" s="27"/>
      <c r="AH75" s="27"/>
      <c r="AI75" s="27"/>
      <c r="AJ75" s="27"/>
      <c r="AK75" s="27"/>
    </row>
    <row r="76" spans="1:37" x14ac:dyDescent="0.25">
      <c r="A76" s="53">
        <v>38</v>
      </c>
      <c r="B76" s="57" t="s">
        <v>105</v>
      </c>
      <c r="C76" s="23">
        <f t="shared" si="10"/>
        <v>2723</v>
      </c>
      <c r="D76" s="32"/>
      <c r="E76" s="55">
        <v>2723</v>
      </c>
      <c r="F76" s="32"/>
      <c r="G76" s="32"/>
      <c r="H76" s="31"/>
      <c r="I76" s="32"/>
      <c r="J76" s="31"/>
      <c r="K76" s="31"/>
      <c r="L76" s="32"/>
      <c r="M76" s="32"/>
      <c r="N76" s="32"/>
      <c r="O76" s="32"/>
      <c r="P76" s="23">
        <f t="shared" si="12"/>
        <v>2745</v>
      </c>
      <c r="Q76" s="34"/>
      <c r="R76" s="34">
        <v>2745</v>
      </c>
      <c r="S76" s="32"/>
      <c r="T76" s="32"/>
      <c r="U76" s="31"/>
      <c r="V76" s="32"/>
      <c r="W76" s="32"/>
      <c r="X76" s="31"/>
      <c r="Y76" s="33"/>
      <c r="Z76" s="32"/>
      <c r="AA76" s="35"/>
      <c r="AB76" s="35"/>
      <c r="AC76" s="35"/>
      <c r="AD76" s="35"/>
      <c r="AE76" s="35"/>
      <c r="AF76" s="35"/>
      <c r="AG76" s="35"/>
      <c r="AH76" s="35"/>
      <c r="AI76" s="35"/>
      <c r="AJ76" s="35"/>
      <c r="AK76" s="35"/>
    </row>
    <row r="77" spans="1:37" x14ac:dyDescent="0.25">
      <c r="A77" s="53">
        <v>39</v>
      </c>
      <c r="B77" s="57" t="s">
        <v>106</v>
      </c>
      <c r="C77" s="23">
        <f>D77+E77+F77+G77+H77+L77+M77+N77+O77</f>
        <v>678</v>
      </c>
      <c r="D77" s="24"/>
      <c r="E77" s="55">
        <v>678</v>
      </c>
      <c r="F77" s="24"/>
      <c r="G77" s="24"/>
      <c r="H77" s="23">
        <f>I77+J77</f>
        <v>0</v>
      </c>
      <c r="I77" s="24"/>
      <c r="J77" s="23"/>
      <c r="K77" s="23"/>
      <c r="L77" s="24"/>
      <c r="M77" s="24"/>
      <c r="N77" s="24"/>
      <c r="O77" s="24"/>
      <c r="P77" s="23">
        <f t="shared" si="12"/>
        <v>772</v>
      </c>
      <c r="Q77" s="26"/>
      <c r="R77" s="26">
        <v>772</v>
      </c>
      <c r="S77" s="24"/>
      <c r="T77" s="24"/>
      <c r="U77" s="23">
        <f>V77+W77</f>
        <v>0</v>
      </c>
      <c r="V77" s="24"/>
      <c r="W77" s="24"/>
      <c r="X77" s="23"/>
      <c r="Y77" s="25"/>
      <c r="Z77" s="24"/>
      <c r="AA77" s="27">
        <f>P77/C77*100</f>
        <v>113.86430678466077</v>
      </c>
      <c r="AB77" s="27"/>
      <c r="AC77" s="27">
        <f>R77/E77*100</f>
        <v>113.86430678466077</v>
      </c>
      <c r="AD77" s="27"/>
      <c r="AE77" s="27"/>
      <c r="AF77" s="27"/>
      <c r="AG77" s="27"/>
      <c r="AH77" s="27"/>
      <c r="AI77" s="27"/>
      <c r="AJ77" s="27"/>
      <c r="AK77" s="27"/>
    </row>
    <row r="78" spans="1:37" x14ac:dyDescent="0.25">
      <c r="A78" s="53">
        <v>40</v>
      </c>
      <c r="B78" s="57" t="s">
        <v>107</v>
      </c>
      <c r="C78" s="23">
        <f t="shared" ref="C78:C128" si="23">D78+E78+F78+G78+H78+L78+M78+N78+O78</f>
        <v>2518</v>
      </c>
      <c r="D78" s="32"/>
      <c r="E78" s="55">
        <v>2518</v>
      </c>
      <c r="F78" s="24"/>
      <c r="G78" s="24"/>
      <c r="H78" s="23">
        <f t="shared" ref="H78:H125" si="24">I78+J78</f>
        <v>0</v>
      </c>
      <c r="I78" s="24"/>
      <c r="J78" s="23"/>
      <c r="K78" s="23"/>
      <c r="L78" s="24"/>
      <c r="M78" s="24"/>
      <c r="N78" s="24"/>
      <c r="O78" s="24"/>
      <c r="P78" s="23">
        <f t="shared" si="12"/>
        <v>2587</v>
      </c>
      <c r="Q78" s="26"/>
      <c r="R78" s="26">
        <v>2587</v>
      </c>
      <c r="S78" s="24"/>
      <c r="T78" s="24"/>
      <c r="U78" s="23">
        <f t="shared" ref="U78:U125" si="25">V78+W78</f>
        <v>0</v>
      </c>
      <c r="V78" s="24"/>
      <c r="W78" s="24"/>
      <c r="X78" s="23"/>
      <c r="Y78" s="25"/>
      <c r="Z78" s="24"/>
      <c r="AA78" s="27">
        <f t="shared" ref="AA78:AA111" si="26">P78/C78*100</f>
        <v>102.74027005559969</v>
      </c>
      <c r="AB78" s="27"/>
      <c r="AC78" s="27">
        <f t="shared" ref="AC78:AC111" si="27">R78/E78*100</f>
        <v>102.74027005559969</v>
      </c>
      <c r="AD78" s="27"/>
      <c r="AE78" s="27"/>
      <c r="AF78" s="27"/>
      <c r="AG78" s="27"/>
      <c r="AH78" s="27"/>
      <c r="AI78" s="27"/>
      <c r="AJ78" s="27"/>
      <c r="AK78" s="27"/>
    </row>
    <row r="79" spans="1:37" x14ac:dyDescent="0.25">
      <c r="A79" s="53">
        <v>41</v>
      </c>
      <c r="B79" s="57" t="s">
        <v>108</v>
      </c>
      <c r="C79" s="23">
        <f t="shared" si="23"/>
        <v>1330</v>
      </c>
      <c r="D79" s="32"/>
      <c r="E79" s="55">
        <v>1330</v>
      </c>
      <c r="F79" s="24"/>
      <c r="G79" s="24"/>
      <c r="H79" s="23">
        <f t="shared" si="24"/>
        <v>0</v>
      </c>
      <c r="I79" s="24"/>
      <c r="J79" s="23"/>
      <c r="K79" s="23"/>
      <c r="L79" s="24"/>
      <c r="M79" s="24"/>
      <c r="N79" s="24"/>
      <c r="O79" s="24"/>
      <c r="P79" s="23">
        <f t="shared" si="12"/>
        <v>1300</v>
      </c>
      <c r="Q79" s="26"/>
      <c r="R79" s="26">
        <v>1300</v>
      </c>
      <c r="S79" s="24"/>
      <c r="T79" s="24"/>
      <c r="U79" s="23">
        <f t="shared" si="25"/>
        <v>0</v>
      </c>
      <c r="V79" s="24"/>
      <c r="W79" s="24"/>
      <c r="X79" s="23"/>
      <c r="Y79" s="25"/>
      <c r="Z79" s="24"/>
      <c r="AA79" s="27">
        <f t="shared" si="26"/>
        <v>97.744360902255636</v>
      </c>
      <c r="AB79" s="27"/>
      <c r="AC79" s="27">
        <f t="shared" si="27"/>
        <v>97.744360902255636</v>
      </c>
      <c r="AD79" s="27"/>
      <c r="AE79" s="27"/>
      <c r="AF79" s="27"/>
      <c r="AG79" s="27"/>
      <c r="AH79" s="27"/>
      <c r="AI79" s="27"/>
      <c r="AJ79" s="27"/>
      <c r="AK79" s="27"/>
    </row>
    <row r="80" spans="1:37" x14ac:dyDescent="0.25">
      <c r="A80" s="53">
        <v>42</v>
      </c>
      <c r="B80" s="57" t="s">
        <v>109</v>
      </c>
      <c r="C80" s="23">
        <f t="shared" si="23"/>
        <v>2079</v>
      </c>
      <c r="D80" s="32"/>
      <c r="E80" s="55">
        <v>2079</v>
      </c>
      <c r="F80" s="32"/>
      <c r="G80" s="32"/>
      <c r="H80" s="23">
        <f t="shared" si="24"/>
        <v>0</v>
      </c>
      <c r="I80" s="32"/>
      <c r="J80" s="23"/>
      <c r="K80" s="23"/>
      <c r="L80" s="32"/>
      <c r="M80" s="32"/>
      <c r="N80" s="32"/>
      <c r="O80" s="32"/>
      <c r="P80" s="23">
        <f t="shared" si="12"/>
        <v>1634</v>
      </c>
      <c r="Q80" s="34"/>
      <c r="R80" s="26">
        <v>1634</v>
      </c>
      <c r="S80" s="32"/>
      <c r="T80" s="32"/>
      <c r="U80" s="23">
        <f t="shared" si="25"/>
        <v>0</v>
      </c>
      <c r="V80" s="32"/>
      <c r="W80" s="32"/>
      <c r="X80" s="23"/>
      <c r="Y80" s="25"/>
      <c r="Z80" s="32"/>
      <c r="AA80" s="27">
        <f t="shared" si="26"/>
        <v>78.595478595478596</v>
      </c>
      <c r="AB80" s="27"/>
      <c r="AC80" s="27">
        <f t="shared" si="27"/>
        <v>78.595478595478596</v>
      </c>
      <c r="AD80" s="27"/>
      <c r="AE80" s="27"/>
      <c r="AF80" s="27"/>
      <c r="AG80" s="27"/>
      <c r="AH80" s="27"/>
      <c r="AI80" s="27"/>
      <c r="AJ80" s="27"/>
      <c r="AK80" s="27"/>
    </row>
    <row r="81" spans="1:37" x14ac:dyDescent="0.25">
      <c r="A81" s="53">
        <v>43</v>
      </c>
      <c r="B81" s="57" t="s">
        <v>110</v>
      </c>
      <c r="C81" s="23">
        <f t="shared" si="23"/>
        <v>1706</v>
      </c>
      <c r="D81" s="32"/>
      <c r="E81" s="55">
        <v>1706</v>
      </c>
      <c r="F81" s="25"/>
      <c r="G81" s="25"/>
      <c r="H81" s="23">
        <f t="shared" si="24"/>
        <v>0</v>
      </c>
      <c r="I81" s="24"/>
      <c r="J81" s="23"/>
      <c r="K81" s="23"/>
      <c r="L81" s="25"/>
      <c r="M81" s="25"/>
      <c r="N81" s="25"/>
      <c r="O81" s="25"/>
      <c r="P81" s="23">
        <f t="shared" si="12"/>
        <v>3364</v>
      </c>
      <c r="Q81" s="26"/>
      <c r="R81" s="26">
        <v>3364</v>
      </c>
      <c r="S81" s="24"/>
      <c r="T81" s="24"/>
      <c r="U81" s="23">
        <f t="shared" si="25"/>
        <v>0</v>
      </c>
      <c r="V81" s="24"/>
      <c r="W81" s="24"/>
      <c r="X81" s="23"/>
      <c r="Y81" s="25"/>
      <c r="Z81" s="24"/>
      <c r="AA81" s="27">
        <f t="shared" si="26"/>
        <v>197.18640093786635</v>
      </c>
      <c r="AB81" s="27"/>
      <c r="AC81" s="27">
        <f t="shared" si="27"/>
        <v>197.18640093786635</v>
      </c>
      <c r="AD81" s="27"/>
      <c r="AE81" s="27"/>
      <c r="AF81" s="27"/>
      <c r="AG81" s="27"/>
      <c r="AH81" s="27"/>
      <c r="AI81" s="27"/>
      <c r="AJ81" s="27"/>
      <c r="AK81" s="27"/>
    </row>
    <row r="82" spans="1:37" x14ac:dyDescent="0.25">
      <c r="A82" s="53">
        <v>44</v>
      </c>
      <c r="B82" s="57" t="s">
        <v>111</v>
      </c>
      <c r="C82" s="23">
        <f t="shared" si="23"/>
        <v>50</v>
      </c>
      <c r="D82" s="25"/>
      <c r="E82" s="96">
        <v>50</v>
      </c>
      <c r="F82" s="25"/>
      <c r="G82" s="25"/>
      <c r="H82" s="23">
        <f t="shared" si="24"/>
        <v>0</v>
      </c>
      <c r="I82" s="24"/>
      <c r="J82" s="23"/>
      <c r="K82" s="23"/>
      <c r="L82" s="25"/>
      <c r="M82" s="25"/>
      <c r="N82" s="25"/>
      <c r="O82" s="25"/>
      <c r="P82" s="23">
        <f t="shared" si="12"/>
        <v>50</v>
      </c>
      <c r="Q82" s="26"/>
      <c r="R82" s="26">
        <v>50</v>
      </c>
      <c r="S82" s="24"/>
      <c r="T82" s="24"/>
      <c r="U82" s="23">
        <f t="shared" si="25"/>
        <v>0</v>
      </c>
      <c r="V82" s="24"/>
      <c r="W82" s="24"/>
      <c r="X82" s="23"/>
      <c r="Y82" s="25"/>
      <c r="Z82" s="24"/>
      <c r="AA82" s="27">
        <f t="shared" si="26"/>
        <v>100</v>
      </c>
      <c r="AB82" s="27"/>
      <c r="AC82" s="27">
        <f t="shared" si="27"/>
        <v>100</v>
      </c>
      <c r="AD82" s="27"/>
      <c r="AE82" s="27"/>
      <c r="AF82" s="27"/>
      <c r="AG82" s="27"/>
      <c r="AH82" s="27"/>
      <c r="AI82" s="27"/>
      <c r="AJ82" s="27"/>
      <c r="AK82" s="27"/>
    </row>
    <row r="83" spans="1:37" x14ac:dyDescent="0.25">
      <c r="A83" s="53">
        <v>45</v>
      </c>
      <c r="B83" s="57" t="s">
        <v>112</v>
      </c>
      <c r="C83" s="23">
        <f t="shared" si="23"/>
        <v>206</v>
      </c>
      <c r="D83" s="25"/>
      <c r="E83" s="55">
        <v>206</v>
      </c>
      <c r="F83" s="32"/>
      <c r="G83" s="32"/>
      <c r="H83" s="23">
        <f t="shared" si="24"/>
        <v>0</v>
      </c>
      <c r="I83" s="24"/>
      <c r="J83" s="23"/>
      <c r="K83" s="23"/>
      <c r="L83" s="32"/>
      <c r="M83" s="32"/>
      <c r="N83" s="32"/>
      <c r="O83" s="32"/>
      <c r="P83" s="23">
        <f t="shared" si="12"/>
        <v>206</v>
      </c>
      <c r="Q83" s="34"/>
      <c r="R83" s="26">
        <v>206</v>
      </c>
      <c r="S83" s="24"/>
      <c r="T83" s="24"/>
      <c r="U83" s="23">
        <f t="shared" si="25"/>
        <v>0</v>
      </c>
      <c r="V83" s="24"/>
      <c r="W83" s="24"/>
      <c r="X83" s="23"/>
      <c r="Y83" s="25"/>
      <c r="Z83" s="24"/>
      <c r="AA83" s="27">
        <f t="shared" si="26"/>
        <v>100</v>
      </c>
      <c r="AB83" s="27"/>
      <c r="AC83" s="27">
        <f t="shared" si="27"/>
        <v>100</v>
      </c>
      <c r="AD83" s="27"/>
      <c r="AE83" s="27"/>
      <c r="AF83" s="27"/>
      <c r="AG83" s="27"/>
      <c r="AH83" s="27"/>
      <c r="AI83" s="27"/>
      <c r="AJ83" s="27"/>
      <c r="AK83" s="27"/>
    </row>
    <row r="84" spans="1:37" x14ac:dyDescent="0.25">
      <c r="A84" s="53">
        <v>46</v>
      </c>
      <c r="B84" s="57" t="s">
        <v>113</v>
      </c>
      <c r="C84" s="23">
        <f t="shared" si="23"/>
        <v>678</v>
      </c>
      <c r="D84" s="32"/>
      <c r="E84" s="55">
        <v>678</v>
      </c>
      <c r="F84" s="32"/>
      <c r="G84" s="32"/>
      <c r="H84" s="23">
        <f t="shared" si="24"/>
        <v>0</v>
      </c>
      <c r="I84" s="24"/>
      <c r="J84" s="23"/>
      <c r="K84" s="23"/>
      <c r="L84" s="32"/>
      <c r="M84" s="32"/>
      <c r="N84" s="32"/>
      <c r="O84" s="32"/>
      <c r="P84" s="23">
        <f t="shared" si="12"/>
        <v>682</v>
      </c>
      <c r="Q84" s="34"/>
      <c r="R84" s="26">
        <v>682</v>
      </c>
      <c r="S84" s="24"/>
      <c r="T84" s="24"/>
      <c r="U84" s="23">
        <f t="shared" si="25"/>
        <v>0</v>
      </c>
      <c r="V84" s="24"/>
      <c r="W84" s="24"/>
      <c r="X84" s="23"/>
      <c r="Y84" s="25"/>
      <c r="Z84" s="24"/>
      <c r="AA84" s="27">
        <f t="shared" si="26"/>
        <v>100.58997050147494</v>
      </c>
      <c r="AB84" s="27"/>
      <c r="AC84" s="27">
        <f t="shared" si="27"/>
        <v>100.58997050147494</v>
      </c>
      <c r="AD84" s="27"/>
      <c r="AE84" s="27"/>
      <c r="AF84" s="27"/>
      <c r="AG84" s="27"/>
      <c r="AH84" s="27"/>
      <c r="AI84" s="27"/>
      <c r="AJ84" s="27"/>
      <c r="AK84" s="27"/>
    </row>
    <row r="85" spans="1:37" x14ac:dyDescent="0.25">
      <c r="A85" s="53">
        <v>48</v>
      </c>
      <c r="B85" s="57" t="s">
        <v>114</v>
      </c>
      <c r="C85" s="23">
        <f t="shared" si="23"/>
        <v>203</v>
      </c>
      <c r="D85" s="32"/>
      <c r="E85" s="55">
        <v>203</v>
      </c>
      <c r="F85" s="25"/>
      <c r="G85" s="25"/>
      <c r="H85" s="23">
        <f t="shared" si="24"/>
        <v>0</v>
      </c>
      <c r="I85" s="24"/>
      <c r="J85" s="23"/>
      <c r="K85" s="23"/>
      <c r="L85" s="25"/>
      <c r="M85" s="25"/>
      <c r="N85" s="25"/>
      <c r="O85" s="25"/>
      <c r="P85" s="23">
        <f t="shared" si="12"/>
        <v>449</v>
      </c>
      <c r="Q85" s="26"/>
      <c r="R85" s="26">
        <v>449</v>
      </c>
      <c r="S85" s="24"/>
      <c r="T85" s="24"/>
      <c r="U85" s="23">
        <f t="shared" si="25"/>
        <v>0</v>
      </c>
      <c r="V85" s="24"/>
      <c r="W85" s="24"/>
      <c r="X85" s="23"/>
      <c r="Y85" s="25"/>
      <c r="Z85" s="24"/>
      <c r="AA85" s="27">
        <f t="shared" si="26"/>
        <v>221.18226600985221</v>
      </c>
      <c r="AB85" s="27"/>
      <c r="AC85" s="27">
        <f t="shared" si="27"/>
        <v>221.18226600985221</v>
      </c>
      <c r="AD85" s="27"/>
      <c r="AE85" s="27"/>
      <c r="AF85" s="27"/>
      <c r="AG85" s="27"/>
      <c r="AH85" s="27"/>
      <c r="AI85" s="27"/>
      <c r="AJ85" s="27"/>
      <c r="AK85" s="27"/>
    </row>
    <row r="86" spans="1:37" x14ac:dyDescent="0.25">
      <c r="A86" s="53">
        <v>49</v>
      </c>
      <c r="B86" s="57" t="s">
        <v>115</v>
      </c>
      <c r="C86" s="23">
        <f t="shared" si="23"/>
        <v>264</v>
      </c>
      <c r="D86" s="25"/>
      <c r="E86" s="55">
        <v>264</v>
      </c>
      <c r="F86" s="32"/>
      <c r="G86" s="32"/>
      <c r="H86" s="23">
        <f t="shared" si="24"/>
        <v>0</v>
      </c>
      <c r="I86" s="24"/>
      <c r="J86" s="23"/>
      <c r="K86" s="23"/>
      <c r="L86" s="32"/>
      <c r="M86" s="32"/>
      <c r="N86" s="32"/>
      <c r="O86" s="32"/>
      <c r="P86" s="23">
        <f t="shared" si="12"/>
        <v>311</v>
      </c>
      <c r="Q86" s="34"/>
      <c r="R86" s="26">
        <v>311</v>
      </c>
      <c r="S86" s="24"/>
      <c r="T86" s="24"/>
      <c r="U86" s="23">
        <f t="shared" si="25"/>
        <v>0</v>
      </c>
      <c r="V86" s="24"/>
      <c r="W86" s="24"/>
      <c r="X86" s="23"/>
      <c r="Y86" s="25"/>
      <c r="Z86" s="24"/>
      <c r="AA86" s="27">
        <f t="shared" si="26"/>
        <v>117.8030303030303</v>
      </c>
      <c r="AB86" s="27"/>
      <c r="AC86" s="27">
        <f t="shared" si="27"/>
        <v>117.8030303030303</v>
      </c>
      <c r="AD86" s="27"/>
      <c r="AE86" s="27"/>
      <c r="AF86" s="27"/>
      <c r="AG86" s="27"/>
      <c r="AH86" s="27"/>
      <c r="AI86" s="27"/>
      <c r="AJ86" s="27"/>
      <c r="AK86" s="27"/>
    </row>
    <row r="87" spans="1:37" x14ac:dyDescent="0.25">
      <c r="A87" s="53">
        <v>51</v>
      </c>
      <c r="B87" s="57" t="s">
        <v>116</v>
      </c>
      <c r="C87" s="23">
        <f t="shared" si="23"/>
        <v>741</v>
      </c>
      <c r="D87" s="24"/>
      <c r="E87" s="66">
        <v>741</v>
      </c>
      <c r="F87" s="32"/>
      <c r="G87" s="32"/>
      <c r="H87" s="23">
        <f t="shared" si="24"/>
        <v>0</v>
      </c>
      <c r="I87" s="24"/>
      <c r="J87" s="23"/>
      <c r="K87" s="23"/>
      <c r="L87" s="32"/>
      <c r="M87" s="32"/>
      <c r="N87" s="32"/>
      <c r="O87" s="32"/>
      <c r="P87" s="23">
        <f t="shared" si="12"/>
        <v>761</v>
      </c>
      <c r="Q87" s="34"/>
      <c r="R87" s="26">
        <v>761</v>
      </c>
      <c r="S87" s="24"/>
      <c r="T87" s="24"/>
      <c r="U87" s="23">
        <f t="shared" si="25"/>
        <v>0</v>
      </c>
      <c r="V87" s="24"/>
      <c r="W87" s="24"/>
      <c r="X87" s="23"/>
      <c r="Y87" s="25"/>
      <c r="Z87" s="24"/>
      <c r="AA87" s="27">
        <f t="shared" si="26"/>
        <v>102.69905533063428</v>
      </c>
      <c r="AB87" s="27"/>
      <c r="AC87" s="27">
        <f t="shared" si="27"/>
        <v>102.69905533063428</v>
      </c>
      <c r="AD87" s="27"/>
      <c r="AE87" s="27"/>
      <c r="AF87" s="27"/>
      <c r="AG87" s="27"/>
      <c r="AH87" s="27"/>
      <c r="AI87" s="27"/>
      <c r="AJ87" s="27"/>
      <c r="AK87" s="27"/>
    </row>
    <row r="88" spans="1:37" x14ac:dyDescent="0.25">
      <c r="A88" s="53">
        <v>52</v>
      </c>
      <c r="B88" s="57" t="s">
        <v>117</v>
      </c>
      <c r="C88" s="23">
        <f t="shared" si="23"/>
        <v>195</v>
      </c>
      <c r="D88" s="32"/>
      <c r="E88" s="66">
        <v>195</v>
      </c>
      <c r="F88" s="32"/>
      <c r="G88" s="32"/>
      <c r="H88" s="23">
        <f t="shared" si="24"/>
        <v>0</v>
      </c>
      <c r="I88" s="24"/>
      <c r="J88" s="23"/>
      <c r="K88" s="23"/>
      <c r="L88" s="32"/>
      <c r="M88" s="32"/>
      <c r="N88" s="32"/>
      <c r="O88" s="32"/>
      <c r="P88" s="23">
        <f t="shared" si="12"/>
        <v>243</v>
      </c>
      <c r="Q88" s="34"/>
      <c r="R88" s="26">
        <v>243</v>
      </c>
      <c r="S88" s="24"/>
      <c r="T88" s="24"/>
      <c r="U88" s="38">
        <f t="shared" si="25"/>
        <v>0</v>
      </c>
      <c r="V88" s="24"/>
      <c r="W88" s="24"/>
      <c r="X88" s="38"/>
      <c r="Y88" s="24"/>
      <c r="Z88" s="24"/>
      <c r="AA88" s="27">
        <f t="shared" si="26"/>
        <v>124.61538461538461</v>
      </c>
      <c r="AB88" s="27"/>
      <c r="AC88" s="27">
        <f t="shared" si="27"/>
        <v>124.61538461538461</v>
      </c>
      <c r="AD88" s="27"/>
      <c r="AE88" s="27"/>
      <c r="AF88" s="27"/>
      <c r="AG88" s="27"/>
      <c r="AH88" s="27"/>
      <c r="AI88" s="27"/>
      <c r="AJ88" s="27"/>
      <c r="AK88" s="27"/>
    </row>
    <row r="89" spans="1:37" x14ac:dyDescent="0.25">
      <c r="A89" s="53">
        <v>53</v>
      </c>
      <c r="B89" s="57" t="s">
        <v>118</v>
      </c>
      <c r="C89" s="23">
        <f t="shared" si="23"/>
        <v>203</v>
      </c>
      <c r="D89" s="32"/>
      <c r="E89" s="67">
        <v>203</v>
      </c>
      <c r="F89" s="24"/>
      <c r="G89" s="24"/>
      <c r="H89" s="23">
        <f t="shared" si="24"/>
        <v>0</v>
      </c>
      <c r="I89" s="24"/>
      <c r="J89" s="23"/>
      <c r="K89" s="23"/>
      <c r="L89" s="24"/>
      <c r="M89" s="24"/>
      <c r="N89" s="24"/>
      <c r="O89" s="24"/>
      <c r="P89" s="23">
        <f t="shared" si="12"/>
        <v>213</v>
      </c>
      <c r="Q89" s="26"/>
      <c r="R89" s="26">
        <v>213</v>
      </c>
      <c r="S89" s="24"/>
      <c r="T89" s="24"/>
      <c r="U89" s="23">
        <f t="shared" si="25"/>
        <v>0</v>
      </c>
      <c r="V89" s="24"/>
      <c r="W89" s="24"/>
      <c r="X89" s="23"/>
      <c r="Y89" s="25"/>
      <c r="Z89" s="24"/>
      <c r="AA89" s="27">
        <f t="shared" si="26"/>
        <v>104.92610837438423</v>
      </c>
      <c r="AB89" s="27"/>
      <c r="AC89" s="27">
        <f t="shared" si="27"/>
        <v>104.92610837438423</v>
      </c>
      <c r="AD89" s="27"/>
      <c r="AE89" s="27"/>
      <c r="AF89" s="27"/>
      <c r="AG89" s="27"/>
      <c r="AH89" s="27"/>
      <c r="AI89" s="27"/>
      <c r="AJ89" s="27"/>
      <c r="AK89" s="27"/>
    </row>
    <row r="90" spans="1:37" x14ac:dyDescent="0.25">
      <c r="A90" s="53">
        <v>54</v>
      </c>
      <c r="B90" s="57" t="s">
        <v>119</v>
      </c>
      <c r="C90" s="37">
        <f t="shared" si="23"/>
        <v>255</v>
      </c>
      <c r="D90" s="38"/>
      <c r="E90" s="66">
        <v>255</v>
      </c>
      <c r="F90" s="38"/>
      <c r="G90" s="38"/>
      <c r="H90" s="37">
        <f t="shared" si="24"/>
        <v>0</v>
      </c>
      <c r="I90" s="38"/>
      <c r="J90" s="37"/>
      <c r="K90" s="37"/>
      <c r="L90" s="38"/>
      <c r="M90" s="38"/>
      <c r="N90" s="38"/>
      <c r="O90" s="38"/>
      <c r="P90" s="37">
        <f t="shared" si="12"/>
        <v>280</v>
      </c>
      <c r="Q90" s="18"/>
      <c r="R90" s="18">
        <v>280</v>
      </c>
      <c r="S90" s="38"/>
      <c r="T90" s="38"/>
      <c r="U90" s="37">
        <f t="shared" si="25"/>
        <v>0</v>
      </c>
      <c r="V90" s="38"/>
      <c r="W90" s="38"/>
      <c r="X90" s="37"/>
      <c r="Y90" s="39"/>
      <c r="Z90" s="38"/>
      <c r="AA90" s="27">
        <f t="shared" si="26"/>
        <v>109.80392156862746</v>
      </c>
      <c r="AB90" s="27"/>
      <c r="AC90" s="27">
        <f t="shared" si="27"/>
        <v>109.80392156862746</v>
      </c>
      <c r="AD90" s="27"/>
      <c r="AE90" s="27"/>
      <c r="AF90" s="27"/>
      <c r="AG90" s="27"/>
      <c r="AH90" s="27"/>
      <c r="AI90" s="27"/>
      <c r="AJ90" s="27"/>
      <c r="AK90" s="27"/>
    </row>
    <row r="91" spans="1:37" x14ac:dyDescent="0.25">
      <c r="A91" s="53">
        <v>55</v>
      </c>
      <c r="B91" s="57" t="s">
        <v>120</v>
      </c>
      <c r="C91" s="23">
        <f t="shared" si="23"/>
        <v>90</v>
      </c>
      <c r="D91" s="24"/>
      <c r="E91" s="55">
        <v>90</v>
      </c>
      <c r="F91" s="32"/>
      <c r="G91" s="32"/>
      <c r="H91" s="23">
        <f t="shared" si="24"/>
        <v>0</v>
      </c>
      <c r="I91" s="24"/>
      <c r="J91" s="23"/>
      <c r="K91" s="23"/>
      <c r="L91" s="32"/>
      <c r="M91" s="32"/>
      <c r="N91" s="32"/>
      <c r="O91" s="32"/>
      <c r="P91" s="23">
        <f t="shared" si="12"/>
        <v>90</v>
      </c>
      <c r="Q91" s="34"/>
      <c r="R91" s="26">
        <v>90</v>
      </c>
      <c r="S91" s="24"/>
      <c r="T91" s="24"/>
      <c r="U91" s="23">
        <f t="shared" si="25"/>
        <v>0</v>
      </c>
      <c r="V91" s="24"/>
      <c r="W91" s="24"/>
      <c r="X91" s="23"/>
      <c r="Y91" s="25"/>
      <c r="Z91" s="24"/>
      <c r="AA91" s="27">
        <f t="shared" si="26"/>
        <v>100</v>
      </c>
      <c r="AB91" s="27"/>
      <c r="AC91" s="27">
        <f t="shared" si="27"/>
        <v>100</v>
      </c>
      <c r="AD91" s="27"/>
      <c r="AE91" s="27"/>
      <c r="AF91" s="27"/>
      <c r="AG91" s="27"/>
      <c r="AH91" s="27"/>
      <c r="AI91" s="27"/>
      <c r="AJ91" s="27"/>
      <c r="AK91" s="27"/>
    </row>
    <row r="92" spans="1:37" x14ac:dyDescent="0.25">
      <c r="A92" s="53">
        <v>56</v>
      </c>
      <c r="B92" s="57" t="s">
        <v>121</v>
      </c>
      <c r="C92" s="23">
        <f t="shared" si="23"/>
        <v>74</v>
      </c>
      <c r="D92" s="32"/>
      <c r="E92" s="55">
        <v>74</v>
      </c>
      <c r="F92" s="25"/>
      <c r="G92" s="25"/>
      <c r="H92" s="23">
        <f t="shared" si="24"/>
        <v>0</v>
      </c>
      <c r="I92" s="24"/>
      <c r="J92" s="23"/>
      <c r="K92" s="23"/>
      <c r="L92" s="25"/>
      <c r="M92" s="25"/>
      <c r="N92" s="25"/>
      <c r="O92" s="25"/>
      <c r="P92" s="23">
        <f t="shared" si="12"/>
        <v>62</v>
      </c>
      <c r="Q92" s="26"/>
      <c r="R92" s="26">
        <v>62</v>
      </c>
      <c r="S92" s="24"/>
      <c r="T92" s="24"/>
      <c r="U92" s="23">
        <f t="shared" si="25"/>
        <v>0</v>
      </c>
      <c r="V92" s="24"/>
      <c r="W92" s="24"/>
      <c r="X92" s="23"/>
      <c r="Y92" s="25"/>
      <c r="Z92" s="24"/>
      <c r="AA92" s="27">
        <f t="shared" si="26"/>
        <v>83.78378378378379</v>
      </c>
      <c r="AB92" s="27"/>
      <c r="AC92" s="27">
        <f t="shared" si="27"/>
        <v>83.78378378378379</v>
      </c>
      <c r="AD92" s="27"/>
      <c r="AE92" s="27"/>
      <c r="AF92" s="27"/>
      <c r="AG92" s="27"/>
      <c r="AH92" s="27"/>
      <c r="AI92" s="27"/>
      <c r="AJ92" s="27"/>
      <c r="AK92" s="27"/>
    </row>
    <row r="93" spans="1:37" x14ac:dyDescent="0.25">
      <c r="A93" s="53">
        <v>57</v>
      </c>
      <c r="B93" s="57" t="s">
        <v>122</v>
      </c>
      <c r="C93" s="23">
        <f t="shared" si="23"/>
        <v>491</v>
      </c>
      <c r="D93" s="25"/>
      <c r="E93" s="55">
        <v>491</v>
      </c>
      <c r="F93" s="24"/>
      <c r="G93" s="24"/>
      <c r="H93" s="23">
        <f t="shared" si="24"/>
        <v>0</v>
      </c>
      <c r="I93" s="24"/>
      <c r="J93" s="23"/>
      <c r="K93" s="23"/>
      <c r="L93" s="24"/>
      <c r="M93" s="24"/>
      <c r="N93" s="24"/>
      <c r="O93" s="24"/>
      <c r="P93" s="23">
        <f t="shared" si="12"/>
        <v>491</v>
      </c>
      <c r="Q93" s="26"/>
      <c r="R93" s="26">
        <v>491</v>
      </c>
      <c r="S93" s="24"/>
      <c r="T93" s="24"/>
      <c r="U93" s="23">
        <f t="shared" si="25"/>
        <v>0</v>
      </c>
      <c r="V93" s="24"/>
      <c r="W93" s="24"/>
      <c r="X93" s="23"/>
      <c r="Y93" s="25"/>
      <c r="Z93" s="24"/>
      <c r="AA93" s="27">
        <f t="shared" si="26"/>
        <v>100</v>
      </c>
      <c r="AB93" s="27"/>
      <c r="AC93" s="27">
        <f t="shared" si="27"/>
        <v>100</v>
      </c>
      <c r="AD93" s="27"/>
      <c r="AE93" s="27"/>
      <c r="AF93" s="27"/>
      <c r="AG93" s="27"/>
      <c r="AH93" s="27"/>
      <c r="AI93" s="27"/>
      <c r="AJ93" s="27"/>
      <c r="AK93" s="27"/>
    </row>
    <row r="94" spans="1:37" x14ac:dyDescent="0.25">
      <c r="A94" s="53">
        <v>58</v>
      </c>
      <c r="B94" s="57" t="s">
        <v>123</v>
      </c>
      <c r="C94" s="23">
        <f t="shared" si="23"/>
        <v>463</v>
      </c>
      <c r="D94" s="24"/>
      <c r="E94" s="55">
        <v>463</v>
      </c>
      <c r="F94" s="24"/>
      <c r="G94" s="24"/>
      <c r="H94" s="23">
        <f t="shared" si="24"/>
        <v>0</v>
      </c>
      <c r="I94" s="24"/>
      <c r="J94" s="23"/>
      <c r="K94" s="23"/>
      <c r="L94" s="24"/>
      <c r="M94" s="24"/>
      <c r="N94" s="24"/>
      <c r="O94" s="24"/>
      <c r="P94" s="23">
        <f t="shared" si="12"/>
        <v>391</v>
      </c>
      <c r="Q94" s="26"/>
      <c r="R94" s="26">
        <v>391</v>
      </c>
      <c r="S94" s="24"/>
      <c r="T94" s="24"/>
      <c r="U94" s="37">
        <f t="shared" si="25"/>
        <v>0</v>
      </c>
      <c r="V94" s="24"/>
      <c r="W94" s="24"/>
      <c r="X94" s="37"/>
      <c r="Y94" s="24"/>
      <c r="Z94" s="24"/>
      <c r="AA94" s="27">
        <f t="shared" si="26"/>
        <v>84.449244060475166</v>
      </c>
      <c r="AB94" s="27"/>
      <c r="AC94" s="27">
        <f t="shared" si="27"/>
        <v>84.449244060475166</v>
      </c>
      <c r="AD94" s="27"/>
      <c r="AE94" s="27"/>
      <c r="AF94" s="27"/>
      <c r="AG94" s="27"/>
      <c r="AH94" s="27"/>
      <c r="AI94" s="27"/>
      <c r="AJ94" s="27"/>
      <c r="AK94" s="27"/>
    </row>
    <row r="95" spans="1:37" x14ac:dyDescent="0.25">
      <c r="A95" s="53">
        <v>59</v>
      </c>
      <c r="B95" s="57" t="s">
        <v>124</v>
      </c>
      <c r="C95" s="23">
        <f t="shared" si="23"/>
        <v>5</v>
      </c>
      <c r="D95" s="24"/>
      <c r="E95" s="55">
        <v>5</v>
      </c>
      <c r="F95" s="24"/>
      <c r="G95" s="24"/>
      <c r="H95" s="23">
        <f t="shared" si="24"/>
        <v>0</v>
      </c>
      <c r="I95" s="24"/>
      <c r="J95" s="23"/>
      <c r="K95" s="23"/>
      <c r="L95" s="24"/>
      <c r="M95" s="24"/>
      <c r="N95" s="24"/>
      <c r="O95" s="24"/>
      <c r="P95" s="23">
        <f t="shared" si="12"/>
        <v>5</v>
      </c>
      <c r="Q95" s="26"/>
      <c r="R95" s="26">
        <v>5</v>
      </c>
      <c r="S95" s="24"/>
      <c r="T95" s="24"/>
      <c r="U95" s="23">
        <f t="shared" si="25"/>
        <v>0</v>
      </c>
      <c r="V95" s="24"/>
      <c r="W95" s="24"/>
      <c r="X95" s="23"/>
      <c r="Y95" s="25"/>
      <c r="Z95" s="24"/>
      <c r="AA95" s="27">
        <f t="shared" si="26"/>
        <v>100</v>
      </c>
      <c r="AB95" s="27"/>
      <c r="AC95" s="27">
        <f t="shared" si="27"/>
        <v>100</v>
      </c>
      <c r="AD95" s="27"/>
      <c r="AE95" s="27"/>
      <c r="AF95" s="27"/>
      <c r="AG95" s="27"/>
      <c r="AH95" s="27"/>
      <c r="AI95" s="27"/>
      <c r="AJ95" s="27"/>
      <c r="AK95" s="27"/>
    </row>
    <row r="96" spans="1:37" x14ac:dyDescent="0.25">
      <c r="A96" s="53">
        <v>60</v>
      </c>
      <c r="B96" s="57" t="s">
        <v>125</v>
      </c>
      <c r="C96" s="37">
        <f t="shared" si="23"/>
        <v>0</v>
      </c>
      <c r="D96" s="38"/>
      <c r="E96" s="55"/>
      <c r="F96" s="38"/>
      <c r="G96" s="38"/>
      <c r="H96" s="37">
        <f t="shared" si="24"/>
        <v>0</v>
      </c>
      <c r="I96" s="38"/>
      <c r="J96" s="37"/>
      <c r="K96" s="37"/>
      <c r="L96" s="38"/>
      <c r="M96" s="38"/>
      <c r="N96" s="38"/>
      <c r="O96" s="38"/>
      <c r="P96" s="37">
        <f t="shared" si="12"/>
        <v>16</v>
      </c>
      <c r="Q96" s="18"/>
      <c r="R96" s="18">
        <v>16</v>
      </c>
      <c r="S96" s="38"/>
      <c r="T96" s="38"/>
      <c r="U96" s="37">
        <f t="shared" si="25"/>
        <v>0</v>
      </c>
      <c r="V96" s="38"/>
      <c r="W96" s="38"/>
      <c r="X96" s="37"/>
      <c r="Y96" s="39"/>
      <c r="Z96" s="38"/>
      <c r="AA96" s="27"/>
      <c r="AB96" s="27"/>
      <c r="AC96" s="27"/>
      <c r="AD96" s="27"/>
      <c r="AE96" s="27"/>
      <c r="AF96" s="27"/>
      <c r="AG96" s="27"/>
      <c r="AH96" s="27"/>
      <c r="AI96" s="27"/>
      <c r="AJ96" s="27"/>
      <c r="AK96" s="27"/>
    </row>
    <row r="97" spans="1:37" x14ac:dyDescent="0.25">
      <c r="A97" s="62" t="s">
        <v>126</v>
      </c>
      <c r="B97" s="64" t="s">
        <v>127</v>
      </c>
      <c r="C97" s="65">
        <f>SUM(C98:C100)</f>
        <v>46380</v>
      </c>
      <c r="D97" s="24"/>
      <c r="E97" s="65">
        <f>SUM(E98:E100)</f>
        <v>46380</v>
      </c>
      <c r="F97" s="24"/>
      <c r="G97" s="24"/>
      <c r="H97" s="65">
        <f>SUM(H98:H100)</f>
        <v>0</v>
      </c>
      <c r="I97" s="24"/>
      <c r="J97" s="23"/>
      <c r="K97" s="23"/>
      <c r="L97" s="24"/>
      <c r="M97" s="24"/>
      <c r="N97" s="24"/>
      <c r="O97" s="24"/>
      <c r="P97" s="65">
        <f t="shared" ref="P97:Z97" si="28">SUM(P98:P100)</f>
        <v>102136</v>
      </c>
      <c r="Q97" s="65">
        <f t="shared" si="28"/>
        <v>0</v>
      </c>
      <c r="R97" s="65">
        <f t="shared" si="28"/>
        <v>100206</v>
      </c>
      <c r="S97" s="65">
        <f t="shared" si="28"/>
        <v>0</v>
      </c>
      <c r="T97" s="65">
        <f t="shared" si="28"/>
        <v>0</v>
      </c>
      <c r="U97" s="65">
        <f t="shared" si="28"/>
        <v>1930</v>
      </c>
      <c r="V97" s="65">
        <f t="shared" si="28"/>
        <v>0</v>
      </c>
      <c r="W97" s="65">
        <f t="shared" si="28"/>
        <v>1930</v>
      </c>
      <c r="X97" s="65">
        <f t="shared" si="28"/>
        <v>0</v>
      </c>
      <c r="Y97" s="65">
        <f t="shared" si="28"/>
        <v>0</v>
      </c>
      <c r="Z97" s="65">
        <f t="shared" si="28"/>
        <v>0</v>
      </c>
      <c r="AA97" s="27">
        <f t="shared" si="26"/>
        <v>220.21561017680034</v>
      </c>
      <c r="AB97" s="27"/>
      <c r="AC97" s="27">
        <f t="shared" si="27"/>
        <v>216.05433376455369</v>
      </c>
      <c r="AD97" s="27"/>
      <c r="AE97" s="27"/>
      <c r="AF97" s="27"/>
      <c r="AG97" s="27"/>
      <c r="AH97" s="27"/>
      <c r="AI97" s="27"/>
      <c r="AJ97" s="27"/>
      <c r="AK97" s="27"/>
    </row>
    <row r="98" spans="1:37" x14ac:dyDescent="0.25">
      <c r="A98" s="53">
        <v>62</v>
      </c>
      <c r="B98" s="57" t="s">
        <v>128</v>
      </c>
      <c r="C98" s="23">
        <f t="shared" si="23"/>
        <v>31000</v>
      </c>
      <c r="D98" s="24"/>
      <c r="E98" s="55">
        <v>31000</v>
      </c>
      <c r="F98" s="24"/>
      <c r="G98" s="24"/>
      <c r="H98" s="23">
        <f t="shared" si="24"/>
        <v>0</v>
      </c>
      <c r="I98" s="24"/>
      <c r="J98" s="23"/>
      <c r="K98" s="23"/>
      <c r="L98" s="24"/>
      <c r="M98" s="24"/>
      <c r="N98" s="24"/>
      <c r="O98" s="24"/>
      <c r="P98" s="23">
        <f t="shared" si="12"/>
        <v>51242</v>
      </c>
      <c r="Q98" s="26"/>
      <c r="R98" s="26">
        <v>51242</v>
      </c>
      <c r="S98" s="24"/>
      <c r="T98" s="24"/>
      <c r="U98" s="23">
        <f t="shared" si="25"/>
        <v>0</v>
      </c>
      <c r="V98" s="24"/>
      <c r="W98" s="24"/>
      <c r="X98" s="23"/>
      <c r="Y98" s="25"/>
      <c r="Z98" s="24"/>
      <c r="AA98" s="27">
        <f t="shared" si="26"/>
        <v>165.29677419354837</v>
      </c>
      <c r="AB98" s="27"/>
      <c r="AC98" s="27">
        <f t="shared" si="27"/>
        <v>165.29677419354837</v>
      </c>
      <c r="AD98" s="27"/>
      <c r="AE98" s="27"/>
      <c r="AF98" s="27"/>
      <c r="AG98" s="27"/>
      <c r="AH98" s="27"/>
      <c r="AI98" s="27"/>
      <c r="AJ98" s="27"/>
      <c r="AK98" s="27"/>
    </row>
    <row r="99" spans="1:37" x14ac:dyDescent="0.25">
      <c r="A99" s="53">
        <v>63</v>
      </c>
      <c r="B99" s="57" t="s">
        <v>129</v>
      </c>
      <c r="C99" s="23">
        <f t="shared" si="23"/>
        <v>7130</v>
      </c>
      <c r="D99" s="24"/>
      <c r="E99" s="55">
        <v>7130</v>
      </c>
      <c r="F99" s="24"/>
      <c r="G99" s="24"/>
      <c r="H99" s="23">
        <f t="shared" si="24"/>
        <v>0</v>
      </c>
      <c r="I99" s="24"/>
      <c r="J99" s="23"/>
      <c r="K99" s="23"/>
      <c r="L99" s="24"/>
      <c r="M99" s="24"/>
      <c r="N99" s="24"/>
      <c r="O99" s="24"/>
      <c r="P99" s="23">
        <f t="shared" si="12"/>
        <v>11202</v>
      </c>
      <c r="Q99" s="26"/>
      <c r="R99" s="26">
        <v>11202</v>
      </c>
      <c r="S99" s="24"/>
      <c r="T99" s="24"/>
      <c r="U99" s="37">
        <f t="shared" si="25"/>
        <v>0</v>
      </c>
      <c r="V99" s="24"/>
      <c r="W99" s="24"/>
      <c r="X99" s="37"/>
      <c r="Y99" s="24"/>
      <c r="Z99" s="24"/>
      <c r="AA99" s="27">
        <f t="shared" si="26"/>
        <v>157.11079943899017</v>
      </c>
      <c r="AB99" s="27"/>
      <c r="AC99" s="27">
        <f t="shared" si="27"/>
        <v>157.11079943899017</v>
      </c>
      <c r="AD99" s="27"/>
      <c r="AE99" s="27"/>
      <c r="AF99" s="27"/>
      <c r="AG99" s="27"/>
      <c r="AH99" s="27"/>
      <c r="AI99" s="27"/>
      <c r="AJ99" s="27"/>
      <c r="AK99" s="27"/>
    </row>
    <row r="100" spans="1:37" x14ac:dyDescent="0.25">
      <c r="A100" s="53">
        <v>64</v>
      </c>
      <c r="B100" s="57" t="s">
        <v>130</v>
      </c>
      <c r="C100" s="23">
        <f t="shared" si="23"/>
        <v>8250</v>
      </c>
      <c r="D100" s="24"/>
      <c r="E100" s="55">
        <v>8250</v>
      </c>
      <c r="F100" s="24"/>
      <c r="G100" s="24"/>
      <c r="H100" s="23">
        <f t="shared" si="24"/>
        <v>0</v>
      </c>
      <c r="I100" s="25"/>
      <c r="J100" s="23"/>
      <c r="K100" s="23"/>
      <c r="L100" s="24"/>
      <c r="M100" s="24"/>
      <c r="N100" s="24"/>
      <c r="O100" s="24"/>
      <c r="P100" s="23">
        <f t="shared" si="12"/>
        <v>39692</v>
      </c>
      <c r="Q100" s="26"/>
      <c r="R100" s="26">
        <f>39692-1930</f>
        <v>37762</v>
      </c>
      <c r="S100" s="25"/>
      <c r="T100" s="25"/>
      <c r="U100" s="23">
        <f t="shared" si="25"/>
        <v>1930</v>
      </c>
      <c r="V100" s="25"/>
      <c r="W100" s="26">
        <v>1930</v>
      </c>
      <c r="X100" s="23"/>
      <c r="Y100" s="25"/>
      <c r="Z100" s="25"/>
      <c r="AA100" s="27">
        <f t="shared" si="26"/>
        <v>481.11515151515152</v>
      </c>
      <c r="AB100" s="27"/>
      <c r="AC100" s="27">
        <f t="shared" si="27"/>
        <v>457.72121212121215</v>
      </c>
      <c r="AD100" s="27"/>
      <c r="AE100" s="27"/>
      <c r="AF100" s="27"/>
      <c r="AG100" s="27"/>
      <c r="AH100" s="27"/>
      <c r="AI100" s="27"/>
      <c r="AJ100" s="27"/>
      <c r="AK100" s="27"/>
    </row>
    <row r="101" spans="1:37" x14ac:dyDescent="0.25">
      <c r="A101" s="62" t="s">
        <v>131</v>
      </c>
      <c r="B101" s="64" t="s">
        <v>132</v>
      </c>
      <c r="C101" s="65">
        <f>SUM(C102:C125)</f>
        <v>1005197</v>
      </c>
      <c r="D101" s="65">
        <f t="shared" ref="D101:Z101" si="29">SUM(D102:D125)</f>
        <v>0</v>
      </c>
      <c r="E101" s="65">
        <f t="shared" si="29"/>
        <v>958142</v>
      </c>
      <c r="F101" s="65">
        <f t="shared" si="29"/>
        <v>0</v>
      </c>
      <c r="G101" s="65">
        <f t="shared" si="29"/>
        <v>0</v>
      </c>
      <c r="H101" s="65">
        <f t="shared" si="29"/>
        <v>47055</v>
      </c>
      <c r="I101" s="65">
        <f t="shared" si="29"/>
        <v>0</v>
      </c>
      <c r="J101" s="65">
        <f t="shared" si="29"/>
        <v>47055</v>
      </c>
      <c r="K101" s="65">
        <f t="shared" si="29"/>
        <v>0</v>
      </c>
      <c r="L101" s="65">
        <f t="shared" si="29"/>
        <v>0</v>
      </c>
      <c r="M101" s="65">
        <f t="shared" si="29"/>
        <v>0</v>
      </c>
      <c r="N101" s="65">
        <f t="shared" si="29"/>
        <v>0</v>
      </c>
      <c r="O101" s="65">
        <f t="shared" si="29"/>
        <v>0</v>
      </c>
      <c r="P101" s="65">
        <f t="shared" si="29"/>
        <v>500933</v>
      </c>
      <c r="Q101" s="65">
        <f t="shared" si="29"/>
        <v>0</v>
      </c>
      <c r="R101" s="65">
        <f t="shared" si="29"/>
        <v>500178</v>
      </c>
      <c r="S101" s="65">
        <f t="shared" si="29"/>
        <v>0</v>
      </c>
      <c r="T101" s="65">
        <f t="shared" si="29"/>
        <v>0</v>
      </c>
      <c r="U101" s="65">
        <f t="shared" si="29"/>
        <v>755</v>
      </c>
      <c r="V101" s="65">
        <f t="shared" si="29"/>
        <v>0</v>
      </c>
      <c r="W101" s="65">
        <f t="shared" si="29"/>
        <v>755</v>
      </c>
      <c r="X101" s="65">
        <f t="shared" si="29"/>
        <v>0</v>
      </c>
      <c r="Y101" s="65">
        <f t="shared" si="29"/>
        <v>0</v>
      </c>
      <c r="Z101" s="65">
        <f t="shared" si="29"/>
        <v>0</v>
      </c>
      <c r="AA101" s="27">
        <f t="shared" si="26"/>
        <v>49.834311085289748</v>
      </c>
      <c r="AB101" s="27"/>
      <c r="AC101" s="27">
        <f t="shared" si="27"/>
        <v>52.202909380864213</v>
      </c>
      <c r="AD101" s="27"/>
      <c r="AE101" s="27"/>
      <c r="AF101" s="27"/>
      <c r="AG101" s="27"/>
      <c r="AH101" s="27"/>
      <c r="AI101" s="27"/>
      <c r="AJ101" s="27"/>
      <c r="AK101" s="27"/>
    </row>
    <row r="102" spans="1:37" x14ac:dyDescent="0.25">
      <c r="A102" s="53">
        <v>66</v>
      </c>
      <c r="B102" s="68" t="s">
        <v>133</v>
      </c>
      <c r="C102" s="23">
        <f t="shared" si="23"/>
        <v>373620</v>
      </c>
      <c r="D102" s="24"/>
      <c r="E102" s="69">
        <f>350144+615+22861</f>
        <v>373620</v>
      </c>
      <c r="F102" s="47"/>
      <c r="G102" s="47"/>
      <c r="H102" s="23">
        <f t="shared" si="24"/>
        <v>0</v>
      </c>
      <c r="I102" s="47"/>
      <c r="J102" s="23"/>
      <c r="K102" s="23"/>
      <c r="L102" s="47"/>
      <c r="M102" s="47"/>
      <c r="N102" s="47"/>
      <c r="O102" s="47"/>
      <c r="P102" s="23">
        <f t="shared" si="12"/>
        <v>275027</v>
      </c>
      <c r="Q102" s="47"/>
      <c r="R102" s="47">
        <v>275027</v>
      </c>
      <c r="S102" s="47"/>
      <c r="T102" s="47"/>
      <c r="U102" s="23">
        <f t="shared" si="25"/>
        <v>0</v>
      </c>
      <c r="V102" s="47"/>
      <c r="W102" s="47"/>
      <c r="X102" s="23"/>
      <c r="Y102" s="25"/>
      <c r="Z102" s="47"/>
      <c r="AA102" s="27">
        <f t="shared" si="26"/>
        <v>73.611423371339868</v>
      </c>
      <c r="AB102" s="27"/>
      <c r="AC102" s="27">
        <f t="shared" si="27"/>
        <v>73.611423371339868</v>
      </c>
      <c r="AD102" s="27"/>
      <c r="AE102" s="27"/>
      <c r="AF102" s="27"/>
      <c r="AG102" s="27"/>
      <c r="AH102" s="27"/>
      <c r="AI102" s="27"/>
      <c r="AJ102" s="27"/>
      <c r="AK102" s="27"/>
    </row>
    <row r="103" spans="1:37" x14ac:dyDescent="0.25">
      <c r="A103" s="53">
        <v>67</v>
      </c>
      <c r="B103" s="57" t="s">
        <v>134</v>
      </c>
      <c r="C103" s="23">
        <f t="shared" si="23"/>
        <v>1018</v>
      </c>
      <c r="D103" s="47"/>
      <c r="E103" s="69">
        <v>1018</v>
      </c>
      <c r="F103" s="25"/>
      <c r="G103" s="25"/>
      <c r="H103" s="23">
        <f t="shared" si="24"/>
        <v>0</v>
      </c>
      <c r="I103" s="24"/>
      <c r="J103" s="23"/>
      <c r="K103" s="23"/>
      <c r="L103" s="25"/>
      <c r="M103" s="25"/>
      <c r="N103" s="25"/>
      <c r="O103" s="25"/>
      <c r="P103" s="23">
        <f t="shared" si="12"/>
        <v>161</v>
      </c>
      <c r="Q103" s="26"/>
      <c r="R103" s="26">
        <v>161</v>
      </c>
      <c r="S103" s="24"/>
      <c r="T103" s="24"/>
      <c r="U103" s="23">
        <f t="shared" si="25"/>
        <v>0</v>
      </c>
      <c r="V103" s="24"/>
      <c r="W103" s="24"/>
      <c r="X103" s="23"/>
      <c r="Y103" s="25"/>
      <c r="Z103" s="24"/>
      <c r="AA103" s="27">
        <f t="shared" si="26"/>
        <v>15.815324165029471</v>
      </c>
      <c r="AB103" s="27"/>
      <c r="AC103" s="27">
        <f t="shared" si="27"/>
        <v>15.815324165029471</v>
      </c>
      <c r="AD103" s="27"/>
      <c r="AE103" s="27"/>
      <c r="AF103" s="27"/>
      <c r="AG103" s="27"/>
      <c r="AH103" s="27"/>
      <c r="AI103" s="27"/>
      <c r="AJ103" s="27"/>
      <c r="AK103" s="27"/>
    </row>
    <row r="104" spans="1:37" x14ac:dyDescent="0.25">
      <c r="A104" s="53">
        <v>71</v>
      </c>
      <c r="B104" s="54" t="s">
        <v>135</v>
      </c>
      <c r="C104" s="23">
        <f t="shared" si="23"/>
        <v>1787</v>
      </c>
      <c r="D104" s="25"/>
      <c r="E104" s="69">
        <v>1787</v>
      </c>
      <c r="F104" s="25"/>
      <c r="G104" s="25"/>
      <c r="H104" s="23">
        <f t="shared" si="24"/>
        <v>0</v>
      </c>
      <c r="I104" s="24"/>
      <c r="J104" s="23"/>
      <c r="K104" s="23"/>
      <c r="L104" s="25"/>
      <c r="M104" s="25"/>
      <c r="N104" s="25"/>
      <c r="O104" s="25"/>
      <c r="P104" s="23">
        <f t="shared" si="12"/>
        <v>1787</v>
      </c>
      <c r="Q104" s="26"/>
      <c r="R104" s="26">
        <v>1787</v>
      </c>
      <c r="S104" s="24"/>
      <c r="T104" s="24"/>
      <c r="U104" s="23">
        <f t="shared" si="25"/>
        <v>0</v>
      </c>
      <c r="V104" s="24"/>
      <c r="W104" s="24"/>
      <c r="X104" s="23"/>
      <c r="Y104" s="25"/>
      <c r="Z104" s="24"/>
      <c r="AA104" s="27">
        <f t="shared" si="26"/>
        <v>100</v>
      </c>
      <c r="AB104" s="27"/>
      <c r="AC104" s="27">
        <f t="shared" si="27"/>
        <v>100</v>
      </c>
      <c r="AD104" s="27"/>
      <c r="AE104" s="27"/>
      <c r="AF104" s="27"/>
      <c r="AG104" s="27"/>
      <c r="AH104" s="27"/>
      <c r="AI104" s="27"/>
      <c r="AJ104" s="27"/>
      <c r="AK104" s="27"/>
    </row>
    <row r="105" spans="1:37" x14ac:dyDescent="0.25">
      <c r="A105" s="53">
        <v>72</v>
      </c>
      <c r="B105" s="54" t="s">
        <v>136</v>
      </c>
      <c r="C105" s="23">
        <f t="shared" si="23"/>
        <v>46000</v>
      </c>
      <c r="D105" s="25"/>
      <c r="E105" s="69">
        <v>46000</v>
      </c>
      <c r="F105" s="32"/>
      <c r="G105" s="32"/>
      <c r="H105" s="23">
        <f t="shared" si="24"/>
        <v>0</v>
      </c>
      <c r="I105" s="24"/>
      <c r="J105" s="23"/>
      <c r="K105" s="23"/>
      <c r="L105" s="32"/>
      <c r="M105" s="32"/>
      <c r="N105" s="32"/>
      <c r="O105" s="32"/>
      <c r="P105" s="23">
        <f t="shared" si="12"/>
        <v>30507</v>
      </c>
      <c r="Q105" s="34"/>
      <c r="R105" s="26">
        <v>30507</v>
      </c>
      <c r="S105" s="24"/>
      <c r="T105" s="24"/>
      <c r="U105" s="23">
        <f t="shared" si="25"/>
        <v>0</v>
      </c>
      <c r="V105" s="24"/>
      <c r="W105" s="24"/>
      <c r="X105" s="23"/>
      <c r="Y105" s="25"/>
      <c r="Z105" s="24"/>
      <c r="AA105" s="27">
        <f t="shared" si="26"/>
        <v>66.3195652173913</v>
      </c>
      <c r="AB105" s="27"/>
      <c r="AC105" s="27">
        <f t="shared" si="27"/>
        <v>66.3195652173913</v>
      </c>
      <c r="AD105" s="27"/>
      <c r="AE105" s="27"/>
      <c r="AF105" s="27"/>
      <c r="AG105" s="27"/>
      <c r="AH105" s="27"/>
      <c r="AI105" s="27"/>
      <c r="AJ105" s="27"/>
      <c r="AK105" s="27"/>
    </row>
    <row r="106" spans="1:37" x14ac:dyDescent="0.25">
      <c r="A106" s="53">
        <v>73</v>
      </c>
      <c r="B106" s="54" t="s">
        <v>137</v>
      </c>
      <c r="C106" s="23">
        <f t="shared" si="23"/>
        <v>12000</v>
      </c>
      <c r="D106" s="32"/>
      <c r="E106" s="69">
        <v>12000</v>
      </c>
      <c r="F106" s="25"/>
      <c r="G106" s="25"/>
      <c r="H106" s="23">
        <f t="shared" si="24"/>
        <v>0</v>
      </c>
      <c r="I106" s="24"/>
      <c r="J106" s="23"/>
      <c r="K106" s="23"/>
      <c r="L106" s="25"/>
      <c r="M106" s="25"/>
      <c r="N106" s="25"/>
      <c r="O106" s="25"/>
      <c r="P106" s="23">
        <f t="shared" si="12"/>
        <v>7142</v>
      </c>
      <c r="Q106" s="26"/>
      <c r="R106" s="26">
        <v>7142</v>
      </c>
      <c r="S106" s="24"/>
      <c r="T106" s="24"/>
      <c r="U106" s="23">
        <f t="shared" si="25"/>
        <v>0</v>
      </c>
      <c r="V106" s="24"/>
      <c r="W106" s="24"/>
      <c r="X106" s="23"/>
      <c r="Y106" s="25"/>
      <c r="Z106" s="24"/>
      <c r="AA106" s="27">
        <f t="shared" si="26"/>
        <v>59.516666666666666</v>
      </c>
      <c r="AB106" s="27"/>
      <c r="AC106" s="27">
        <f t="shared" si="27"/>
        <v>59.516666666666666</v>
      </c>
      <c r="AD106" s="27"/>
      <c r="AE106" s="27"/>
      <c r="AF106" s="27"/>
      <c r="AG106" s="27"/>
      <c r="AH106" s="27"/>
      <c r="AI106" s="27"/>
      <c r="AJ106" s="27"/>
      <c r="AK106" s="27"/>
    </row>
    <row r="107" spans="1:37" x14ac:dyDescent="0.25">
      <c r="A107" s="53">
        <v>74</v>
      </c>
      <c r="B107" s="54" t="s">
        <v>138</v>
      </c>
      <c r="C107" s="23">
        <f t="shared" si="23"/>
        <v>550</v>
      </c>
      <c r="D107" s="25"/>
      <c r="E107" s="69">
        <v>550</v>
      </c>
      <c r="F107" s="25"/>
      <c r="G107" s="25"/>
      <c r="H107" s="23">
        <f t="shared" si="24"/>
        <v>0</v>
      </c>
      <c r="I107" s="24"/>
      <c r="J107" s="23"/>
      <c r="K107" s="23"/>
      <c r="L107" s="25"/>
      <c r="M107" s="25"/>
      <c r="N107" s="25"/>
      <c r="O107" s="25"/>
      <c r="P107" s="23">
        <f t="shared" si="12"/>
        <v>532</v>
      </c>
      <c r="Q107" s="26"/>
      <c r="R107" s="26">
        <v>532</v>
      </c>
      <c r="S107" s="24"/>
      <c r="T107" s="24"/>
      <c r="U107" s="25">
        <f t="shared" si="25"/>
        <v>0</v>
      </c>
      <c r="V107" s="24"/>
      <c r="W107" s="24"/>
      <c r="X107" s="25"/>
      <c r="Y107" s="25"/>
      <c r="Z107" s="24"/>
      <c r="AA107" s="27">
        <f t="shared" si="26"/>
        <v>96.727272727272734</v>
      </c>
      <c r="AB107" s="27"/>
      <c r="AC107" s="27">
        <f t="shared" si="27"/>
        <v>96.727272727272734</v>
      </c>
      <c r="AD107" s="27"/>
      <c r="AE107" s="27"/>
      <c r="AF107" s="27"/>
      <c r="AG107" s="27"/>
      <c r="AH107" s="27"/>
      <c r="AI107" s="27"/>
      <c r="AJ107" s="27"/>
      <c r="AK107" s="27"/>
    </row>
    <row r="108" spans="1:37" x14ac:dyDescent="0.25">
      <c r="A108" s="53">
        <v>75</v>
      </c>
      <c r="B108" s="54" t="s">
        <v>139</v>
      </c>
      <c r="C108" s="23">
        <f t="shared" si="23"/>
        <v>38854</v>
      </c>
      <c r="D108" s="25"/>
      <c r="E108" s="69">
        <v>38854</v>
      </c>
      <c r="F108" s="32"/>
      <c r="G108" s="32"/>
      <c r="H108" s="23">
        <f t="shared" si="24"/>
        <v>0</v>
      </c>
      <c r="I108" s="24"/>
      <c r="J108" s="23"/>
      <c r="K108" s="23"/>
      <c r="L108" s="32"/>
      <c r="M108" s="32"/>
      <c r="N108" s="32"/>
      <c r="O108" s="32"/>
      <c r="P108" s="23">
        <f t="shared" si="12"/>
        <v>59728</v>
      </c>
      <c r="Q108" s="34"/>
      <c r="R108" s="26">
        <v>59728</v>
      </c>
      <c r="S108" s="24"/>
      <c r="T108" s="24"/>
      <c r="U108" s="25">
        <f t="shared" si="25"/>
        <v>0</v>
      </c>
      <c r="V108" s="24"/>
      <c r="W108" s="24"/>
      <c r="X108" s="25"/>
      <c r="Y108" s="25"/>
      <c r="Z108" s="24"/>
      <c r="AA108" s="27">
        <f t="shared" si="26"/>
        <v>153.72419828074328</v>
      </c>
      <c r="AB108" s="27"/>
      <c r="AC108" s="27">
        <f t="shared" si="27"/>
        <v>153.72419828074328</v>
      </c>
      <c r="AD108" s="27"/>
      <c r="AE108" s="27"/>
      <c r="AF108" s="27"/>
      <c r="AG108" s="27"/>
      <c r="AH108" s="27"/>
      <c r="AI108" s="27"/>
      <c r="AJ108" s="27"/>
      <c r="AK108" s="27"/>
    </row>
    <row r="109" spans="1:37" x14ac:dyDescent="0.25">
      <c r="A109" s="53">
        <v>76</v>
      </c>
      <c r="B109" s="54" t="s">
        <v>140</v>
      </c>
      <c r="C109" s="23">
        <f t="shared" si="23"/>
        <v>0</v>
      </c>
      <c r="D109" s="32"/>
      <c r="E109" s="69"/>
      <c r="F109" s="25"/>
      <c r="G109" s="25"/>
      <c r="H109" s="23">
        <f t="shared" si="24"/>
        <v>0</v>
      </c>
      <c r="I109" s="24"/>
      <c r="J109" s="23"/>
      <c r="K109" s="23"/>
      <c r="L109" s="25"/>
      <c r="M109" s="25"/>
      <c r="N109" s="25"/>
      <c r="O109" s="25"/>
      <c r="P109" s="23">
        <f t="shared" si="12"/>
        <v>1000</v>
      </c>
      <c r="Q109" s="26"/>
      <c r="R109" s="26">
        <v>1000</v>
      </c>
      <c r="S109" s="24"/>
      <c r="T109" s="24"/>
      <c r="U109" s="32">
        <f t="shared" si="25"/>
        <v>0</v>
      </c>
      <c r="V109" s="24"/>
      <c r="W109" s="24"/>
      <c r="X109" s="32"/>
      <c r="Y109" s="25"/>
      <c r="Z109" s="24"/>
      <c r="AA109" s="27"/>
      <c r="AB109" s="27"/>
      <c r="AC109" s="27"/>
      <c r="AD109" s="27"/>
      <c r="AE109" s="27"/>
      <c r="AF109" s="27"/>
      <c r="AG109" s="27"/>
      <c r="AH109" s="27"/>
      <c r="AI109" s="27"/>
      <c r="AJ109" s="27"/>
      <c r="AK109" s="27"/>
    </row>
    <row r="110" spans="1:37" x14ac:dyDescent="0.25">
      <c r="A110" s="53">
        <v>77</v>
      </c>
      <c r="B110" s="54" t="s">
        <v>141</v>
      </c>
      <c r="C110" s="23">
        <f t="shared" si="23"/>
        <v>15000</v>
      </c>
      <c r="D110" s="25"/>
      <c r="E110" s="69">
        <v>15000</v>
      </c>
      <c r="F110" s="47"/>
      <c r="G110" s="47"/>
      <c r="H110" s="23">
        <f t="shared" si="24"/>
        <v>0</v>
      </c>
      <c r="I110" s="24"/>
      <c r="J110" s="23"/>
      <c r="K110" s="23"/>
      <c r="L110" s="47"/>
      <c r="M110" s="47"/>
      <c r="N110" s="47"/>
      <c r="O110" s="47"/>
      <c r="P110" s="23">
        <f t="shared" si="12"/>
        <v>63950</v>
      </c>
      <c r="Q110" s="26"/>
      <c r="R110" s="26">
        <v>63950</v>
      </c>
      <c r="S110" s="24"/>
      <c r="T110" s="24"/>
      <c r="U110" s="25">
        <f t="shared" si="25"/>
        <v>0</v>
      </c>
      <c r="V110" s="24"/>
      <c r="W110" s="24"/>
      <c r="X110" s="25"/>
      <c r="Y110" s="25"/>
      <c r="Z110" s="24"/>
      <c r="AA110" s="27">
        <f t="shared" si="26"/>
        <v>426.33333333333337</v>
      </c>
      <c r="AB110" s="27"/>
      <c r="AC110" s="27">
        <f t="shared" si="27"/>
        <v>426.33333333333337</v>
      </c>
      <c r="AD110" s="27"/>
      <c r="AE110" s="27"/>
      <c r="AF110" s="27"/>
      <c r="AG110" s="27"/>
      <c r="AH110" s="27"/>
      <c r="AI110" s="27"/>
      <c r="AJ110" s="27"/>
      <c r="AK110" s="27"/>
    </row>
    <row r="111" spans="1:37" x14ac:dyDescent="0.25">
      <c r="A111" s="53">
        <v>78</v>
      </c>
      <c r="B111" s="54" t="s">
        <v>142</v>
      </c>
      <c r="C111" s="23">
        <f t="shared" si="23"/>
        <v>6731</v>
      </c>
      <c r="D111" s="47"/>
      <c r="E111" s="69">
        <v>6731</v>
      </c>
      <c r="F111" s="47"/>
      <c r="G111" s="47"/>
      <c r="H111" s="23">
        <f t="shared" si="24"/>
        <v>0</v>
      </c>
      <c r="I111" s="24"/>
      <c r="J111" s="23"/>
      <c r="K111" s="23"/>
      <c r="L111" s="47"/>
      <c r="M111" s="47"/>
      <c r="N111" s="47"/>
      <c r="O111" s="47"/>
      <c r="P111" s="23">
        <f t="shared" ref="P111:P141" si="30">Q111+R111+S111+T111+U111+X111+Y111+Z111</f>
        <v>7368</v>
      </c>
      <c r="Q111" s="26"/>
      <c r="R111" s="26">
        <f>7368-755</f>
        <v>6613</v>
      </c>
      <c r="S111" s="24"/>
      <c r="T111" s="24"/>
      <c r="U111" s="47">
        <f t="shared" si="25"/>
        <v>755</v>
      </c>
      <c r="V111" s="24"/>
      <c r="W111" s="24">
        <v>755</v>
      </c>
      <c r="X111" s="47"/>
      <c r="Y111" s="25"/>
      <c r="Z111" s="24"/>
      <c r="AA111" s="27">
        <f t="shared" si="26"/>
        <v>109.46367553112464</v>
      </c>
      <c r="AB111" s="27"/>
      <c r="AC111" s="27">
        <f t="shared" si="27"/>
        <v>98.246917248551483</v>
      </c>
      <c r="AD111" s="27"/>
      <c r="AE111" s="27"/>
      <c r="AF111" s="27"/>
      <c r="AG111" s="27"/>
      <c r="AH111" s="27"/>
      <c r="AI111" s="27"/>
      <c r="AJ111" s="27"/>
      <c r="AK111" s="27"/>
    </row>
    <row r="112" spans="1:37" x14ac:dyDescent="0.25">
      <c r="A112" s="53">
        <v>79</v>
      </c>
      <c r="B112" s="54" t="s">
        <v>143</v>
      </c>
      <c r="C112" s="23">
        <f t="shared" si="23"/>
        <v>6562</v>
      </c>
      <c r="D112" s="47"/>
      <c r="E112" s="69">
        <v>6562</v>
      </c>
      <c r="F112" s="47"/>
      <c r="G112" s="47"/>
      <c r="H112" s="23">
        <f t="shared" si="24"/>
        <v>0</v>
      </c>
      <c r="I112" s="24"/>
      <c r="J112" s="23"/>
      <c r="K112" s="23"/>
      <c r="L112" s="47"/>
      <c r="M112" s="47"/>
      <c r="N112" s="47"/>
      <c r="O112" s="47"/>
      <c r="P112" s="23">
        <f t="shared" si="30"/>
        <v>6347</v>
      </c>
      <c r="Q112" s="26"/>
      <c r="R112" s="26">
        <v>6347</v>
      </c>
      <c r="S112" s="24"/>
      <c r="T112" s="24"/>
      <c r="U112" s="47">
        <f t="shared" si="25"/>
        <v>0</v>
      </c>
      <c r="V112" s="24"/>
      <c r="W112" s="24"/>
      <c r="X112" s="47"/>
      <c r="Y112" s="25"/>
      <c r="Z112" s="24"/>
      <c r="AA112" s="27"/>
      <c r="AB112" s="27"/>
      <c r="AC112" s="27"/>
      <c r="AD112" s="27"/>
      <c r="AE112" s="27"/>
      <c r="AF112" s="27"/>
      <c r="AG112" s="27"/>
      <c r="AH112" s="27"/>
      <c r="AI112" s="27"/>
      <c r="AJ112" s="27"/>
      <c r="AK112" s="27"/>
    </row>
    <row r="113" spans="1:37" x14ac:dyDescent="0.25">
      <c r="A113" s="53">
        <v>80</v>
      </c>
      <c r="B113" s="54" t="s">
        <v>144</v>
      </c>
      <c r="C113" s="23">
        <f t="shared" si="23"/>
        <v>0</v>
      </c>
      <c r="D113" s="47"/>
      <c r="E113" s="61"/>
      <c r="F113" s="47"/>
      <c r="G113" s="47"/>
      <c r="H113" s="23">
        <f t="shared" si="24"/>
        <v>0</v>
      </c>
      <c r="I113" s="47"/>
      <c r="J113" s="23"/>
      <c r="K113" s="23"/>
      <c r="L113" s="47"/>
      <c r="M113" s="47"/>
      <c r="N113" s="47"/>
      <c r="O113" s="47"/>
      <c r="P113" s="23">
        <f t="shared" si="30"/>
        <v>128</v>
      </c>
      <c r="Q113" s="47">
        <f>Q114+Q115</f>
        <v>0</v>
      </c>
      <c r="R113" s="47">
        <v>128</v>
      </c>
      <c r="S113" s="47"/>
      <c r="T113" s="47"/>
      <c r="U113" s="47">
        <f t="shared" si="25"/>
        <v>0</v>
      </c>
      <c r="V113" s="47"/>
      <c r="W113" s="47"/>
      <c r="X113" s="47"/>
      <c r="Y113" s="25"/>
      <c r="Z113" s="47"/>
      <c r="AA113" s="27"/>
      <c r="AB113" s="27"/>
      <c r="AC113" s="27"/>
      <c r="AD113" s="27"/>
      <c r="AE113" s="27"/>
      <c r="AF113" s="27"/>
      <c r="AG113" s="27"/>
      <c r="AH113" s="27"/>
      <c r="AI113" s="27"/>
      <c r="AJ113" s="27"/>
      <c r="AK113" s="27"/>
    </row>
    <row r="114" spans="1:37" x14ac:dyDescent="0.25">
      <c r="A114" s="53"/>
      <c r="B114" s="54" t="s">
        <v>145</v>
      </c>
      <c r="C114" s="23">
        <f t="shared" si="23"/>
        <v>4500</v>
      </c>
      <c r="D114" s="47"/>
      <c r="E114" s="69">
        <v>4500</v>
      </c>
      <c r="F114" s="47"/>
      <c r="G114" s="47"/>
      <c r="H114" s="23">
        <f t="shared" si="24"/>
        <v>0</v>
      </c>
      <c r="I114" s="24"/>
      <c r="J114" s="23"/>
      <c r="K114" s="23"/>
      <c r="L114" s="47"/>
      <c r="M114" s="47"/>
      <c r="N114" s="47"/>
      <c r="O114" s="47"/>
      <c r="P114" s="23">
        <f t="shared" si="30"/>
        <v>3998</v>
      </c>
      <c r="Q114" s="26"/>
      <c r="R114" s="26">
        <v>3998</v>
      </c>
      <c r="S114" s="24"/>
      <c r="T114" s="24"/>
      <c r="U114" s="47">
        <f t="shared" si="25"/>
        <v>0</v>
      </c>
      <c r="V114" s="24"/>
      <c r="W114" s="24"/>
      <c r="X114" s="47"/>
      <c r="Y114" s="25"/>
      <c r="Z114" s="24"/>
      <c r="AA114" s="27">
        <f t="shared" ref="AA114:AA117" si="31">P114/C114*100</f>
        <v>88.844444444444449</v>
      </c>
      <c r="AB114" s="27"/>
      <c r="AC114" s="27">
        <f t="shared" ref="AC114:AC117" si="32">R114/E114*100</f>
        <v>88.844444444444449</v>
      </c>
      <c r="AD114" s="27"/>
      <c r="AE114" s="27"/>
      <c r="AF114" s="27"/>
      <c r="AG114" s="27"/>
      <c r="AH114" s="27"/>
      <c r="AI114" s="27"/>
      <c r="AJ114" s="27"/>
      <c r="AK114" s="27"/>
    </row>
    <row r="115" spans="1:37" x14ac:dyDescent="0.25">
      <c r="A115" s="53"/>
      <c r="B115" s="54" t="s">
        <v>146</v>
      </c>
      <c r="C115" s="23">
        <f t="shared" si="23"/>
        <v>9500</v>
      </c>
      <c r="D115" s="47"/>
      <c r="E115" s="61">
        <v>9500</v>
      </c>
      <c r="F115" s="47"/>
      <c r="G115" s="47"/>
      <c r="H115" s="23">
        <f t="shared" si="24"/>
        <v>0</v>
      </c>
      <c r="I115" s="24"/>
      <c r="J115" s="23"/>
      <c r="K115" s="23"/>
      <c r="L115" s="47"/>
      <c r="M115" s="47"/>
      <c r="N115" s="47"/>
      <c r="O115" s="47"/>
      <c r="P115" s="23">
        <f t="shared" si="30"/>
        <v>9500</v>
      </c>
      <c r="Q115" s="26"/>
      <c r="R115" s="26">
        <v>9500</v>
      </c>
      <c r="S115" s="24"/>
      <c r="T115" s="24"/>
      <c r="U115" s="47">
        <f t="shared" si="25"/>
        <v>0</v>
      </c>
      <c r="V115" s="24"/>
      <c r="W115" s="24"/>
      <c r="X115" s="47"/>
      <c r="Y115" s="25"/>
      <c r="Z115" s="24"/>
      <c r="AA115" s="27">
        <f t="shared" si="31"/>
        <v>100</v>
      </c>
      <c r="AB115" s="27"/>
      <c r="AC115" s="27">
        <f t="shared" si="32"/>
        <v>100</v>
      </c>
      <c r="AD115" s="27"/>
      <c r="AE115" s="27"/>
      <c r="AF115" s="27"/>
      <c r="AG115" s="27"/>
      <c r="AH115" s="27"/>
      <c r="AI115" s="27"/>
      <c r="AJ115" s="27"/>
      <c r="AK115" s="27"/>
    </row>
    <row r="116" spans="1:37" x14ac:dyDescent="0.25">
      <c r="A116" s="53"/>
      <c r="B116" s="54" t="s">
        <v>147</v>
      </c>
      <c r="C116" s="23">
        <f t="shared" si="23"/>
        <v>3500</v>
      </c>
      <c r="D116" s="47"/>
      <c r="E116" s="61">
        <v>3500</v>
      </c>
      <c r="F116" s="47"/>
      <c r="G116" s="47"/>
      <c r="H116" s="23">
        <f t="shared" si="24"/>
        <v>0</v>
      </c>
      <c r="I116" s="47"/>
      <c r="J116" s="23"/>
      <c r="K116" s="23"/>
      <c r="L116" s="47"/>
      <c r="M116" s="47"/>
      <c r="N116" s="47"/>
      <c r="O116" s="47"/>
      <c r="P116" s="23">
        <f t="shared" si="30"/>
        <v>3343</v>
      </c>
      <c r="Q116" s="47">
        <f>SUM(Q117:Q121)</f>
        <v>0</v>
      </c>
      <c r="R116" s="47">
        <v>3343</v>
      </c>
      <c r="S116" s="47"/>
      <c r="T116" s="47"/>
      <c r="U116" s="47">
        <f t="shared" si="25"/>
        <v>0</v>
      </c>
      <c r="V116" s="47"/>
      <c r="W116" s="47"/>
      <c r="X116" s="47"/>
      <c r="Y116" s="25"/>
      <c r="Z116" s="47"/>
      <c r="AA116" s="27">
        <f t="shared" si="31"/>
        <v>95.51428571428572</v>
      </c>
      <c r="AB116" s="27">
        <f>SUM(AB117:AB121)</f>
        <v>0</v>
      </c>
      <c r="AC116" s="27">
        <f t="shared" si="32"/>
        <v>95.51428571428572</v>
      </c>
      <c r="AD116" s="27"/>
      <c r="AE116" s="27"/>
      <c r="AF116" s="27"/>
      <c r="AG116" s="27"/>
      <c r="AH116" s="27"/>
      <c r="AI116" s="27"/>
      <c r="AJ116" s="27"/>
      <c r="AK116" s="27"/>
    </row>
    <row r="117" spans="1:37" x14ac:dyDescent="0.25">
      <c r="A117" s="53"/>
      <c r="B117" s="54" t="s">
        <v>148</v>
      </c>
      <c r="C117" s="23">
        <f t="shared" si="23"/>
        <v>40000</v>
      </c>
      <c r="D117" s="47"/>
      <c r="E117" s="61">
        <v>40000</v>
      </c>
      <c r="F117" s="70"/>
      <c r="G117" s="70"/>
      <c r="H117" s="23">
        <f t="shared" si="24"/>
        <v>0</v>
      </c>
      <c r="I117" s="20"/>
      <c r="J117" s="20"/>
      <c r="K117" s="20"/>
      <c r="L117" s="20"/>
      <c r="M117" s="20"/>
      <c r="N117" s="20"/>
      <c r="O117" s="20"/>
      <c r="P117" s="23">
        <f t="shared" si="30"/>
        <v>0</v>
      </c>
      <c r="Q117" s="20"/>
      <c r="R117" s="20">
        <v>0</v>
      </c>
      <c r="S117" s="20"/>
      <c r="T117" s="20"/>
      <c r="U117" s="20">
        <f>SUM(U118:U119)</f>
        <v>0</v>
      </c>
      <c r="V117" s="20"/>
      <c r="W117" s="20"/>
      <c r="X117" s="20"/>
      <c r="Y117" s="20"/>
      <c r="Z117" s="20"/>
      <c r="AA117" s="27">
        <f t="shared" si="31"/>
        <v>0</v>
      </c>
      <c r="AB117" s="27"/>
      <c r="AC117" s="27">
        <f t="shared" si="32"/>
        <v>0</v>
      </c>
      <c r="AD117" s="27"/>
      <c r="AE117" s="27"/>
      <c r="AF117" s="27"/>
      <c r="AG117" s="27"/>
      <c r="AH117" s="27"/>
      <c r="AI117" s="27"/>
      <c r="AJ117" s="27"/>
      <c r="AK117" s="27"/>
    </row>
    <row r="118" spans="1:37" x14ac:dyDescent="0.25">
      <c r="A118" s="53"/>
      <c r="B118" s="54" t="s">
        <v>149</v>
      </c>
      <c r="C118" s="23">
        <f t="shared" si="23"/>
        <v>0</v>
      </c>
      <c r="D118" s="70"/>
      <c r="E118" s="61"/>
      <c r="F118" s="70"/>
      <c r="G118" s="70"/>
      <c r="H118" s="23">
        <f t="shared" si="24"/>
        <v>0</v>
      </c>
      <c r="I118" s="24"/>
      <c r="J118" s="23"/>
      <c r="K118" s="23"/>
      <c r="L118" s="70"/>
      <c r="M118" s="70"/>
      <c r="N118" s="70"/>
      <c r="O118" s="70"/>
      <c r="P118" s="23">
        <f t="shared" si="30"/>
        <v>1705</v>
      </c>
      <c r="Q118" s="26"/>
      <c r="R118" s="26">
        <v>1705</v>
      </c>
      <c r="S118" s="24"/>
      <c r="T118" s="24"/>
      <c r="U118" s="70">
        <f t="shared" si="25"/>
        <v>0</v>
      </c>
      <c r="V118" s="24"/>
      <c r="W118" s="24"/>
      <c r="X118" s="70"/>
      <c r="Y118" s="25"/>
      <c r="Z118" s="24"/>
      <c r="AA118" s="27"/>
      <c r="AB118" s="27"/>
      <c r="AC118" s="27"/>
      <c r="AD118" s="27"/>
      <c r="AE118" s="27"/>
      <c r="AF118" s="27"/>
      <c r="AG118" s="27"/>
      <c r="AH118" s="27"/>
      <c r="AI118" s="27"/>
      <c r="AJ118" s="27"/>
      <c r="AK118" s="27"/>
    </row>
    <row r="119" spans="1:37" x14ac:dyDescent="0.25">
      <c r="A119" s="53"/>
      <c r="B119" s="54" t="s">
        <v>150</v>
      </c>
      <c r="C119" s="23">
        <f t="shared" si="23"/>
        <v>0</v>
      </c>
      <c r="D119" s="70"/>
      <c r="E119" s="61"/>
      <c r="F119" s="70"/>
      <c r="G119" s="70"/>
      <c r="H119" s="23">
        <f t="shared" si="24"/>
        <v>0</v>
      </c>
      <c r="I119" s="24"/>
      <c r="J119" s="23"/>
      <c r="K119" s="23"/>
      <c r="L119" s="70"/>
      <c r="M119" s="70"/>
      <c r="N119" s="70"/>
      <c r="O119" s="70"/>
      <c r="P119" s="23">
        <f t="shared" si="30"/>
        <v>225</v>
      </c>
      <c r="Q119" s="26"/>
      <c r="R119" s="26">
        <v>225</v>
      </c>
      <c r="S119" s="24"/>
      <c r="T119" s="24"/>
      <c r="U119" s="70">
        <f t="shared" si="25"/>
        <v>0</v>
      </c>
      <c r="V119" s="24"/>
      <c r="W119" s="24"/>
      <c r="X119" s="70"/>
      <c r="Y119" s="25"/>
      <c r="Z119" s="24"/>
      <c r="AA119" s="27"/>
      <c r="AB119" s="27"/>
      <c r="AC119" s="27"/>
      <c r="AD119" s="27"/>
      <c r="AE119" s="27"/>
      <c r="AF119" s="27"/>
      <c r="AG119" s="27"/>
      <c r="AH119" s="27"/>
      <c r="AI119" s="27"/>
      <c r="AJ119" s="27"/>
      <c r="AK119" s="27"/>
    </row>
    <row r="120" spans="1:37" x14ac:dyDescent="0.25">
      <c r="A120" s="53"/>
      <c r="B120" s="54" t="s">
        <v>151</v>
      </c>
      <c r="C120" s="23">
        <f t="shared" si="23"/>
        <v>0</v>
      </c>
      <c r="D120" s="20"/>
      <c r="E120" s="61"/>
      <c r="F120" s="20"/>
      <c r="G120" s="20"/>
      <c r="H120" s="20"/>
      <c r="I120" s="20"/>
      <c r="J120" s="20"/>
      <c r="K120" s="20"/>
      <c r="L120" s="20"/>
      <c r="M120" s="20"/>
      <c r="N120" s="20"/>
      <c r="O120" s="20"/>
      <c r="P120" s="23">
        <f t="shared" si="30"/>
        <v>1000</v>
      </c>
      <c r="Q120" s="20"/>
      <c r="R120" s="47">
        <v>1000</v>
      </c>
      <c r="S120" s="20"/>
      <c r="T120" s="20"/>
      <c r="U120" s="20"/>
      <c r="V120" s="20"/>
      <c r="W120" s="20"/>
      <c r="X120" s="20"/>
      <c r="Y120" s="20"/>
      <c r="Z120" s="20"/>
      <c r="AA120" s="27"/>
      <c r="AB120" s="27"/>
      <c r="AC120" s="27"/>
      <c r="AD120" s="27"/>
      <c r="AE120" s="27"/>
      <c r="AF120" s="27"/>
      <c r="AG120" s="27"/>
      <c r="AH120" s="27"/>
      <c r="AI120" s="27"/>
      <c r="AJ120" s="27"/>
      <c r="AK120" s="27"/>
    </row>
    <row r="121" spans="1:37" x14ac:dyDescent="0.25">
      <c r="A121" s="53"/>
      <c r="B121" s="54" t="s">
        <v>152</v>
      </c>
      <c r="C121" s="23">
        <f t="shared" si="23"/>
        <v>0</v>
      </c>
      <c r="D121" s="70"/>
      <c r="E121" s="61"/>
      <c r="F121" s="70"/>
      <c r="G121" s="70"/>
      <c r="H121" s="23">
        <f t="shared" si="24"/>
        <v>0</v>
      </c>
      <c r="I121" s="24"/>
      <c r="J121" s="23"/>
      <c r="K121" s="23"/>
      <c r="L121" s="70"/>
      <c r="M121" s="70"/>
      <c r="N121" s="70"/>
      <c r="O121" s="70"/>
      <c r="P121" s="23">
        <f t="shared" si="30"/>
        <v>2000</v>
      </c>
      <c r="Q121" s="26"/>
      <c r="R121" s="26">
        <v>2000</v>
      </c>
      <c r="S121" s="24"/>
      <c r="T121" s="24"/>
      <c r="U121" s="70">
        <f t="shared" si="25"/>
        <v>0</v>
      </c>
      <c r="V121" s="24"/>
      <c r="W121" s="24"/>
      <c r="X121" s="70"/>
      <c r="Y121" s="25"/>
      <c r="Z121" s="24"/>
      <c r="AA121" s="27"/>
      <c r="AB121" s="27"/>
      <c r="AC121" s="27"/>
      <c r="AD121" s="27"/>
      <c r="AE121" s="27"/>
      <c r="AF121" s="27"/>
      <c r="AG121" s="27"/>
      <c r="AH121" s="27"/>
      <c r="AI121" s="27"/>
      <c r="AJ121" s="27"/>
      <c r="AK121" s="27"/>
    </row>
    <row r="122" spans="1:37" ht="25.5" x14ac:dyDescent="0.25">
      <c r="A122" s="53"/>
      <c r="B122" s="71" t="s">
        <v>153</v>
      </c>
      <c r="C122" s="23">
        <f t="shared" si="23"/>
        <v>0</v>
      </c>
      <c r="D122" s="70"/>
      <c r="E122" s="61"/>
      <c r="F122" s="70"/>
      <c r="G122" s="70"/>
      <c r="H122" s="23">
        <f t="shared" si="24"/>
        <v>0</v>
      </c>
      <c r="I122" s="24"/>
      <c r="J122" s="23"/>
      <c r="K122" s="23"/>
      <c r="L122" s="70"/>
      <c r="M122" s="70"/>
      <c r="N122" s="70"/>
      <c r="O122" s="70"/>
      <c r="P122" s="23">
        <f t="shared" si="30"/>
        <v>25019</v>
      </c>
      <c r="Q122" s="26"/>
      <c r="R122" s="26">
        <v>25019</v>
      </c>
      <c r="S122" s="24"/>
      <c r="T122" s="24"/>
      <c r="U122" s="70">
        <f t="shared" si="25"/>
        <v>0</v>
      </c>
      <c r="V122" s="24"/>
      <c r="W122" s="24"/>
      <c r="X122" s="70"/>
      <c r="Y122" s="25"/>
      <c r="Z122" s="24"/>
      <c r="AA122" s="27"/>
      <c r="AB122" s="27"/>
      <c r="AC122" s="27"/>
      <c r="AD122" s="27"/>
      <c r="AE122" s="27"/>
      <c r="AF122" s="27"/>
      <c r="AG122" s="27"/>
      <c r="AH122" s="27"/>
      <c r="AI122" s="27"/>
      <c r="AJ122" s="27"/>
      <c r="AK122" s="27"/>
    </row>
    <row r="123" spans="1:37" x14ac:dyDescent="0.25">
      <c r="A123" s="53"/>
      <c r="B123" s="72" t="s">
        <v>154</v>
      </c>
      <c r="C123" s="23">
        <f t="shared" si="23"/>
        <v>66238</v>
      </c>
      <c r="D123" s="70"/>
      <c r="E123" s="69">
        <v>66238</v>
      </c>
      <c r="F123" s="70"/>
      <c r="G123" s="70"/>
      <c r="H123" s="23">
        <f t="shared" si="24"/>
        <v>0</v>
      </c>
      <c r="I123" s="24"/>
      <c r="J123" s="23"/>
      <c r="K123" s="23"/>
      <c r="L123" s="70"/>
      <c r="M123" s="70"/>
      <c r="N123" s="70"/>
      <c r="O123" s="70"/>
      <c r="P123" s="23">
        <f t="shared" si="30"/>
        <v>0</v>
      </c>
      <c r="Q123" s="26"/>
      <c r="R123" s="26">
        <v>0</v>
      </c>
      <c r="S123" s="24"/>
      <c r="T123" s="24"/>
      <c r="U123" s="70">
        <f t="shared" si="25"/>
        <v>0</v>
      </c>
      <c r="V123" s="24"/>
      <c r="W123" s="24"/>
      <c r="X123" s="70"/>
      <c r="Y123" s="25"/>
      <c r="Z123" s="24"/>
      <c r="AA123" s="27">
        <f>P123/C123*100</f>
        <v>0</v>
      </c>
      <c r="AB123" s="27"/>
      <c r="AC123" s="27">
        <f>R123/E123*100</f>
        <v>0</v>
      </c>
      <c r="AD123" s="27"/>
      <c r="AE123" s="27"/>
      <c r="AF123" s="27"/>
      <c r="AG123" s="27"/>
      <c r="AH123" s="27"/>
      <c r="AI123" s="27"/>
      <c r="AJ123" s="27"/>
      <c r="AK123" s="27"/>
    </row>
    <row r="124" spans="1:37" x14ac:dyDescent="0.25">
      <c r="A124" s="53"/>
      <c r="B124" s="72" t="s">
        <v>155</v>
      </c>
      <c r="C124" s="23">
        <f t="shared" si="23"/>
        <v>47055</v>
      </c>
      <c r="D124" s="70"/>
      <c r="E124" s="61"/>
      <c r="F124" s="70"/>
      <c r="G124" s="70"/>
      <c r="H124" s="23">
        <f t="shared" si="24"/>
        <v>47055</v>
      </c>
      <c r="I124" s="24"/>
      <c r="J124" s="61">
        <v>47055</v>
      </c>
      <c r="K124" s="23"/>
      <c r="L124" s="70"/>
      <c r="M124" s="70"/>
      <c r="N124" s="70"/>
      <c r="O124" s="70"/>
      <c r="P124" s="23">
        <f t="shared" si="30"/>
        <v>0</v>
      </c>
      <c r="Q124" s="26"/>
      <c r="R124" s="26">
        <v>0</v>
      </c>
      <c r="S124" s="24"/>
      <c r="T124" s="24"/>
      <c r="U124" s="70">
        <f t="shared" si="25"/>
        <v>0</v>
      </c>
      <c r="V124" s="24"/>
      <c r="W124" s="24"/>
      <c r="X124" s="70"/>
      <c r="Y124" s="25"/>
      <c r="Z124" s="24"/>
      <c r="AA124" s="27"/>
      <c r="AB124" s="27"/>
      <c r="AC124" s="27"/>
      <c r="AD124" s="27"/>
      <c r="AE124" s="27"/>
      <c r="AF124" s="27"/>
      <c r="AG124" s="27"/>
      <c r="AH124" s="27"/>
      <c r="AI124" s="27"/>
      <c r="AJ124" s="27"/>
      <c r="AK124" s="27"/>
    </row>
    <row r="125" spans="1:37" x14ac:dyDescent="0.25">
      <c r="A125" s="73"/>
      <c r="B125" s="73" t="s">
        <v>156</v>
      </c>
      <c r="C125" s="23">
        <f t="shared" si="23"/>
        <v>332282</v>
      </c>
      <c r="D125" s="70"/>
      <c r="E125" s="61">
        <f>40170+373966-9500-3500-40000-38854+10000</f>
        <v>332282</v>
      </c>
      <c r="F125" s="70"/>
      <c r="G125" s="70"/>
      <c r="H125" s="23">
        <f t="shared" si="24"/>
        <v>0</v>
      </c>
      <c r="I125" s="24"/>
      <c r="J125" s="23"/>
      <c r="K125" s="23"/>
      <c r="L125" s="70"/>
      <c r="M125" s="70"/>
      <c r="N125" s="70"/>
      <c r="O125" s="70"/>
      <c r="P125" s="23">
        <f t="shared" si="30"/>
        <v>466</v>
      </c>
      <c r="Q125" s="26"/>
      <c r="R125" s="26">
        <v>466</v>
      </c>
      <c r="S125" s="24"/>
      <c r="T125" s="24"/>
      <c r="U125" s="70">
        <f t="shared" si="25"/>
        <v>0</v>
      </c>
      <c r="V125" s="24"/>
      <c r="W125" s="24"/>
      <c r="X125" s="70"/>
      <c r="Y125" s="25"/>
      <c r="Z125" s="24"/>
      <c r="AA125" s="27"/>
      <c r="AB125" s="27"/>
      <c r="AC125" s="27"/>
      <c r="AD125" s="27"/>
      <c r="AE125" s="27"/>
      <c r="AF125" s="27"/>
      <c r="AG125" s="27"/>
      <c r="AH125" s="27"/>
      <c r="AI125" s="27"/>
      <c r="AJ125" s="27"/>
      <c r="AK125" s="27"/>
    </row>
    <row r="126" spans="1:37" ht="29.25" x14ac:dyDescent="0.25">
      <c r="A126" s="42" t="s">
        <v>103</v>
      </c>
      <c r="B126" s="74" t="s">
        <v>12</v>
      </c>
      <c r="C126" s="37">
        <f t="shared" si="23"/>
        <v>10600</v>
      </c>
      <c r="D126" s="39"/>
      <c r="E126" s="39"/>
      <c r="F126" s="39">
        <v>10600</v>
      </c>
      <c r="G126" s="39"/>
      <c r="H126" s="39"/>
      <c r="I126" s="39"/>
      <c r="J126" s="39"/>
      <c r="K126" s="39"/>
      <c r="L126" s="39"/>
      <c r="M126" s="39"/>
      <c r="N126" s="39"/>
      <c r="O126" s="39"/>
      <c r="P126" s="37">
        <f t="shared" si="30"/>
        <v>538</v>
      </c>
      <c r="Q126" s="18"/>
      <c r="R126" s="20"/>
      <c r="S126" s="20">
        <v>538</v>
      </c>
      <c r="T126" s="20"/>
      <c r="U126" s="20"/>
      <c r="V126" s="20"/>
      <c r="W126" s="20"/>
      <c r="X126" s="20"/>
      <c r="Y126" s="20"/>
      <c r="Z126" s="20"/>
      <c r="AA126" s="19">
        <f>P126/C126*100</f>
        <v>5.0754716981132075</v>
      </c>
      <c r="AB126" s="19"/>
      <c r="AC126" s="19"/>
      <c r="AD126" s="19">
        <f>S126/F126*100</f>
        <v>5.0754716981132075</v>
      </c>
      <c r="AE126" s="19"/>
      <c r="AF126" s="19"/>
      <c r="AG126" s="19"/>
      <c r="AH126" s="19"/>
      <c r="AI126" s="19"/>
      <c r="AJ126" s="19"/>
      <c r="AK126" s="19"/>
    </row>
    <row r="127" spans="1:37" ht="29.25" x14ac:dyDescent="0.25">
      <c r="A127" s="42" t="s">
        <v>126</v>
      </c>
      <c r="B127" s="74" t="s">
        <v>157</v>
      </c>
      <c r="C127" s="37">
        <f t="shared" si="23"/>
        <v>109916</v>
      </c>
      <c r="D127" s="39"/>
      <c r="E127" s="75"/>
      <c r="F127" s="39"/>
      <c r="G127" s="39"/>
      <c r="H127" s="39"/>
      <c r="I127" s="39"/>
      <c r="J127" s="39"/>
      <c r="K127" s="39"/>
      <c r="L127" s="76">
        <v>109916</v>
      </c>
      <c r="M127" s="75"/>
      <c r="N127" s="39"/>
      <c r="O127" s="39"/>
      <c r="P127" s="37">
        <f t="shared" si="30"/>
        <v>0</v>
      </c>
      <c r="Q127" s="18"/>
      <c r="R127" s="20"/>
      <c r="S127" s="77"/>
      <c r="T127" s="38"/>
      <c r="U127" s="77"/>
      <c r="V127" s="77"/>
      <c r="W127" s="77"/>
      <c r="X127" s="77"/>
      <c r="Y127" s="77"/>
      <c r="Z127" s="77"/>
      <c r="AA127" s="19"/>
      <c r="AB127" s="19"/>
      <c r="AC127" s="19"/>
      <c r="AD127" s="19"/>
      <c r="AE127" s="19"/>
      <c r="AF127" s="19"/>
      <c r="AG127" s="19"/>
      <c r="AH127" s="19"/>
      <c r="AI127" s="19"/>
      <c r="AJ127" s="19"/>
      <c r="AK127" s="19"/>
    </row>
    <row r="128" spans="1:37" x14ac:dyDescent="0.25">
      <c r="A128" s="42" t="s">
        <v>131</v>
      </c>
      <c r="B128" s="74" t="s">
        <v>158</v>
      </c>
      <c r="C128" s="37">
        <f t="shared" si="23"/>
        <v>1170</v>
      </c>
      <c r="D128" s="39"/>
      <c r="E128" s="39"/>
      <c r="F128" s="39"/>
      <c r="G128" s="39">
        <v>1170</v>
      </c>
      <c r="H128" s="39"/>
      <c r="I128" s="39"/>
      <c r="J128" s="39"/>
      <c r="K128" s="39"/>
      <c r="L128" s="39"/>
      <c r="M128" s="39"/>
      <c r="N128" s="39"/>
      <c r="O128" s="39"/>
      <c r="P128" s="37">
        <f t="shared" si="30"/>
        <v>1170</v>
      </c>
      <c r="Q128" s="18"/>
      <c r="R128" s="20"/>
      <c r="S128" s="77"/>
      <c r="T128" s="38">
        <v>1170</v>
      </c>
      <c r="U128" s="38"/>
      <c r="V128" s="38"/>
      <c r="W128" s="38"/>
      <c r="X128" s="77"/>
      <c r="Y128" s="77"/>
      <c r="Z128" s="77"/>
      <c r="AA128" s="19">
        <f>P128/C128*100</f>
        <v>100</v>
      </c>
      <c r="AB128" s="19"/>
      <c r="AC128" s="19"/>
      <c r="AD128" s="19"/>
      <c r="AE128" s="19">
        <f>T128/G128*100</f>
        <v>100</v>
      </c>
      <c r="AF128" s="19"/>
      <c r="AG128" s="19"/>
      <c r="AH128" s="19"/>
      <c r="AI128" s="19"/>
      <c r="AJ128" s="19"/>
      <c r="AK128" s="19"/>
    </row>
    <row r="129" spans="1:37" x14ac:dyDescent="0.25">
      <c r="A129" s="42" t="s">
        <v>159</v>
      </c>
      <c r="B129" s="74" t="s">
        <v>160</v>
      </c>
      <c r="C129" s="37">
        <f>D129+E129+F129+G129+H129+L129+M129+N129+O129+K129</f>
        <v>138666</v>
      </c>
      <c r="D129" s="39"/>
      <c r="E129" s="39"/>
      <c r="F129" s="39"/>
      <c r="G129" s="39"/>
      <c r="H129" s="39"/>
      <c r="I129" s="39"/>
      <c r="J129" s="39"/>
      <c r="K129" s="39">
        <v>138666</v>
      </c>
      <c r="L129" s="39"/>
      <c r="M129" s="39"/>
      <c r="N129" s="39"/>
      <c r="O129" s="39"/>
      <c r="P129" s="37">
        <f t="shared" si="30"/>
        <v>0</v>
      </c>
      <c r="Q129" s="18"/>
      <c r="R129" s="20"/>
      <c r="S129" s="77"/>
      <c r="T129" s="77"/>
      <c r="U129" s="77"/>
      <c r="V129" s="77"/>
      <c r="W129" s="77"/>
      <c r="X129" s="77"/>
      <c r="Y129" s="77"/>
      <c r="Z129" s="77"/>
      <c r="AA129" s="19">
        <f>P129/C129*100</f>
        <v>0</v>
      </c>
      <c r="AB129" s="19"/>
      <c r="AC129" s="19"/>
      <c r="AD129" s="19"/>
      <c r="AE129" s="19"/>
      <c r="AF129" s="19"/>
      <c r="AG129" s="19"/>
      <c r="AH129" s="19"/>
      <c r="AI129" s="19"/>
      <c r="AJ129" s="19"/>
      <c r="AK129" s="19"/>
    </row>
    <row r="130" spans="1:37" x14ac:dyDescent="0.25">
      <c r="A130" s="42" t="s">
        <v>161</v>
      </c>
      <c r="B130" s="74" t="s">
        <v>162</v>
      </c>
      <c r="C130" s="37">
        <f>D130+E130+F130+G130+H130+L130+M130+N130+O130</f>
        <v>0</v>
      </c>
      <c r="D130" s="39"/>
      <c r="E130" s="39"/>
      <c r="F130" s="39"/>
      <c r="G130" s="39"/>
      <c r="H130" s="39"/>
      <c r="I130" s="39"/>
      <c r="J130" s="39"/>
      <c r="K130" s="39"/>
      <c r="L130" s="39"/>
      <c r="M130" s="39"/>
      <c r="N130" s="39"/>
      <c r="O130" s="39"/>
      <c r="P130" s="37">
        <f t="shared" si="30"/>
        <v>5046672</v>
      </c>
      <c r="Q130" s="18"/>
      <c r="R130" s="20"/>
      <c r="S130" s="77"/>
      <c r="T130" s="77"/>
      <c r="U130" s="77"/>
      <c r="V130" s="77"/>
      <c r="W130" s="77"/>
      <c r="X130" s="38">
        <f>2823340+2223332</f>
        <v>5046672</v>
      </c>
      <c r="Y130" s="77"/>
      <c r="Z130" s="77"/>
      <c r="AA130" s="19"/>
      <c r="AB130" s="19"/>
      <c r="AC130" s="19"/>
      <c r="AD130" s="19"/>
      <c r="AE130" s="19"/>
      <c r="AF130" s="19"/>
      <c r="AG130" s="19"/>
      <c r="AH130" s="19"/>
      <c r="AI130" s="19"/>
      <c r="AJ130" s="19"/>
      <c r="AK130" s="19"/>
    </row>
    <row r="131" spans="1:37" x14ac:dyDescent="0.25">
      <c r="A131" s="42" t="s">
        <v>163</v>
      </c>
      <c r="B131" s="74" t="s">
        <v>164</v>
      </c>
      <c r="C131" s="37">
        <f t="shared" ref="C131:C141" si="33">D131+E131+F131+G131+H131+L131+M131+N131+O131</f>
        <v>2627022</v>
      </c>
      <c r="D131" s="39">
        <f t="shared" ref="D131:O131" si="34">SUM(D132:D140)</f>
        <v>0</v>
      </c>
      <c r="E131" s="39">
        <f t="shared" si="34"/>
        <v>0</v>
      </c>
      <c r="F131" s="39">
        <f t="shared" si="34"/>
        <v>0</v>
      </c>
      <c r="G131" s="39">
        <f t="shared" si="34"/>
        <v>0</v>
      </c>
      <c r="H131" s="39">
        <f t="shared" si="34"/>
        <v>0</v>
      </c>
      <c r="I131" s="39">
        <f t="shared" si="34"/>
        <v>0</v>
      </c>
      <c r="J131" s="39">
        <f t="shared" si="34"/>
        <v>0</v>
      </c>
      <c r="K131" s="39">
        <f t="shared" si="34"/>
        <v>0</v>
      </c>
      <c r="L131" s="39">
        <f t="shared" si="34"/>
        <v>0</v>
      </c>
      <c r="M131" s="39">
        <f>SUM(M132:M140)</f>
        <v>2627022</v>
      </c>
      <c r="N131" s="39">
        <f t="shared" si="34"/>
        <v>0</v>
      </c>
      <c r="O131" s="39">
        <f t="shared" si="34"/>
        <v>0</v>
      </c>
      <c r="P131" s="37">
        <f t="shared" si="30"/>
        <v>3330867</v>
      </c>
      <c r="Q131" s="39">
        <f t="shared" ref="Q131:Z131" si="35">SUM(Q132:Q140)</f>
        <v>0</v>
      </c>
      <c r="R131" s="39">
        <f t="shared" si="35"/>
        <v>0</v>
      </c>
      <c r="S131" s="39">
        <f t="shared" si="35"/>
        <v>0</v>
      </c>
      <c r="T131" s="39">
        <f t="shared" si="35"/>
        <v>0</v>
      </c>
      <c r="U131" s="39">
        <f t="shared" si="35"/>
        <v>0</v>
      </c>
      <c r="V131" s="39">
        <f t="shared" si="35"/>
        <v>0</v>
      </c>
      <c r="W131" s="39">
        <f t="shared" si="35"/>
        <v>0</v>
      </c>
      <c r="X131" s="39">
        <f t="shared" si="35"/>
        <v>0</v>
      </c>
      <c r="Y131" s="38">
        <f>SUM(Y132:Y140)</f>
        <v>3330867</v>
      </c>
      <c r="Z131" s="39">
        <f t="shared" si="35"/>
        <v>0</v>
      </c>
      <c r="AA131" s="78">
        <f>P131/C131*100</f>
        <v>126.79250497331198</v>
      </c>
      <c r="AB131" s="78"/>
      <c r="AC131" s="78"/>
      <c r="AD131" s="78"/>
      <c r="AE131" s="78"/>
      <c r="AF131" s="78"/>
      <c r="AG131" s="78"/>
      <c r="AH131" s="78"/>
      <c r="AI131" s="78"/>
      <c r="AJ131" s="78">
        <f>Y131/M131*100</f>
        <v>126.79250497331198</v>
      </c>
      <c r="AK131" s="78"/>
    </row>
    <row r="132" spans="1:37" x14ac:dyDescent="0.25">
      <c r="A132" s="44"/>
      <c r="B132" s="79" t="s">
        <v>165</v>
      </c>
      <c r="C132" s="23">
        <f t="shared" si="33"/>
        <v>0</v>
      </c>
      <c r="D132" s="25"/>
      <c r="E132" s="25"/>
      <c r="F132" s="25"/>
      <c r="G132" s="25"/>
      <c r="H132" s="25"/>
      <c r="I132" s="25"/>
      <c r="J132" s="25"/>
      <c r="K132" s="25"/>
      <c r="L132" s="25"/>
      <c r="M132" s="25"/>
      <c r="N132" s="25"/>
      <c r="O132" s="25"/>
      <c r="P132" s="23">
        <f t="shared" si="30"/>
        <v>31057</v>
      </c>
      <c r="Q132" s="26"/>
      <c r="R132" s="47"/>
      <c r="S132" s="32"/>
      <c r="T132" s="32"/>
      <c r="U132" s="32"/>
      <c r="V132" s="32"/>
      <c r="W132" s="32"/>
      <c r="X132" s="32"/>
      <c r="Y132" s="24">
        <v>31057</v>
      </c>
      <c r="Z132" s="24"/>
      <c r="AA132" s="27"/>
      <c r="AB132" s="27"/>
      <c r="AC132" s="27"/>
      <c r="AD132" s="27"/>
      <c r="AE132" s="27"/>
      <c r="AF132" s="27"/>
      <c r="AG132" s="27"/>
      <c r="AH132" s="27"/>
      <c r="AI132" s="27"/>
      <c r="AJ132" s="27"/>
      <c r="AK132" s="27"/>
    </row>
    <row r="133" spans="1:37" x14ac:dyDescent="0.25">
      <c r="A133" s="80"/>
      <c r="B133" s="79" t="s">
        <v>166</v>
      </c>
      <c r="C133" s="23">
        <f t="shared" si="33"/>
        <v>302571</v>
      </c>
      <c r="D133" s="25"/>
      <c r="E133" s="25"/>
      <c r="F133" s="25"/>
      <c r="G133" s="25"/>
      <c r="H133" s="25"/>
      <c r="I133" s="25"/>
      <c r="J133" s="25"/>
      <c r="K133" s="25"/>
      <c r="L133" s="25"/>
      <c r="M133" s="25">
        <v>302571</v>
      </c>
      <c r="N133" s="25"/>
      <c r="O133" s="25"/>
      <c r="P133" s="23">
        <f t="shared" si="30"/>
        <v>363061</v>
      </c>
      <c r="Q133" s="26"/>
      <c r="R133" s="47"/>
      <c r="S133" s="24"/>
      <c r="T133" s="24"/>
      <c r="U133" s="24"/>
      <c r="V133" s="24"/>
      <c r="W133" s="24"/>
      <c r="X133" s="24"/>
      <c r="Y133" s="24">
        <v>363061</v>
      </c>
      <c r="Z133" s="24"/>
      <c r="AA133" s="27">
        <f t="shared" ref="AA133:AA140" si="36">P133/C133*100</f>
        <v>119.99200187724534</v>
      </c>
      <c r="AB133" s="27"/>
      <c r="AC133" s="27"/>
      <c r="AD133" s="27"/>
      <c r="AE133" s="27"/>
      <c r="AF133" s="27"/>
      <c r="AG133" s="27"/>
      <c r="AH133" s="27"/>
      <c r="AI133" s="27"/>
      <c r="AJ133" s="27">
        <f t="shared" ref="AJ133:AJ140" si="37">Y133/M133*100</f>
        <v>119.99200187724534</v>
      </c>
      <c r="AK133" s="27"/>
    </row>
    <row r="134" spans="1:37" x14ac:dyDescent="0.25">
      <c r="A134" s="80"/>
      <c r="B134" s="79" t="s">
        <v>167</v>
      </c>
      <c r="C134" s="23">
        <f t="shared" si="33"/>
        <v>603524</v>
      </c>
      <c r="D134" s="25"/>
      <c r="E134" s="25"/>
      <c r="F134" s="25"/>
      <c r="G134" s="25"/>
      <c r="H134" s="25"/>
      <c r="I134" s="25"/>
      <c r="J134" s="25"/>
      <c r="K134" s="25"/>
      <c r="L134" s="25"/>
      <c r="M134" s="25">
        <v>603524</v>
      </c>
      <c r="N134" s="25"/>
      <c r="O134" s="25"/>
      <c r="P134" s="23">
        <f t="shared" si="30"/>
        <v>755073</v>
      </c>
      <c r="Q134" s="26"/>
      <c r="R134" s="47"/>
      <c r="S134" s="24"/>
      <c r="T134" s="24"/>
      <c r="U134" s="24"/>
      <c r="V134" s="24"/>
      <c r="W134" s="24"/>
      <c r="X134" s="24"/>
      <c r="Y134" s="24">
        <v>755073</v>
      </c>
      <c r="Z134" s="24"/>
      <c r="AA134" s="27">
        <f t="shared" si="36"/>
        <v>125.11068325368998</v>
      </c>
      <c r="AB134" s="27"/>
      <c r="AC134" s="27"/>
      <c r="AD134" s="27"/>
      <c r="AE134" s="27"/>
      <c r="AF134" s="27"/>
      <c r="AG134" s="27"/>
      <c r="AH134" s="27"/>
      <c r="AI134" s="27"/>
      <c r="AJ134" s="27">
        <f t="shared" si="37"/>
        <v>125.11068325368998</v>
      </c>
      <c r="AK134" s="27"/>
    </row>
    <row r="135" spans="1:37" x14ac:dyDescent="0.25">
      <c r="A135" s="80"/>
      <c r="B135" s="79" t="s">
        <v>168</v>
      </c>
      <c r="C135" s="23">
        <f t="shared" si="33"/>
        <v>431844</v>
      </c>
      <c r="D135" s="25"/>
      <c r="E135" s="25"/>
      <c r="F135" s="25"/>
      <c r="G135" s="25"/>
      <c r="H135" s="25"/>
      <c r="I135" s="25"/>
      <c r="J135" s="25"/>
      <c r="K135" s="25"/>
      <c r="L135" s="25"/>
      <c r="M135" s="25">
        <v>431844</v>
      </c>
      <c r="N135" s="25"/>
      <c r="O135" s="25"/>
      <c r="P135" s="23">
        <f t="shared" si="30"/>
        <v>508566</v>
      </c>
      <c r="Q135" s="26"/>
      <c r="R135" s="47"/>
      <c r="S135" s="24"/>
      <c r="T135" s="24"/>
      <c r="U135" s="24"/>
      <c r="V135" s="24"/>
      <c r="W135" s="24"/>
      <c r="X135" s="24"/>
      <c r="Y135" s="24">
        <v>508566</v>
      </c>
      <c r="Z135" s="24"/>
      <c r="AA135" s="27">
        <f t="shared" si="36"/>
        <v>117.76613777197322</v>
      </c>
      <c r="AB135" s="27"/>
      <c r="AC135" s="27"/>
      <c r="AD135" s="27"/>
      <c r="AE135" s="27"/>
      <c r="AF135" s="27"/>
      <c r="AG135" s="27"/>
      <c r="AH135" s="27"/>
      <c r="AI135" s="27"/>
      <c r="AJ135" s="27">
        <f t="shared" si="37"/>
        <v>117.76613777197322</v>
      </c>
      <c r="AK135" s="27"/>
    </row>
    <row r="136" spans="1:37" x14ac:dyDescent="0.25">
      <c r="A136" s="80"/>
      <c r="B136" s="79" t="s">
        <v>169</v>
      </c>
      <c r="C136" s="23">
        <f t="shared" si="33"/>
        <v>346580</v>
      </c>
      <c r="D136" s="25"/>
      <c r="E136" s="25"/>
      <c r="F136" s="25"/>
      <c r="G136" s="25"/>
      <c r="H136" s="25"/>
      <c r="I136" s="25"/>
      <c r="J136" s="25"/>
      <c r="K136" s="25"/>
      <c r="L136" s="25"/>
      <c r="M136" s="25">
        <v>346580</v>
      </c>
      <c r="N136" s="25"/>
      <c r="O136" s="25"/>
      <c r="P136" s="23">
        <f t="shared" si="30"/>
        <v>489263</v>
      </c>
      <c r="Q136" s="26"/>
      <c r="R136" s="47"/>
      <c r="S136" s="24"/>
      <c r="T136" s="24"/>
      <c r="U136" s="24"/>
      <c r="V136" s="24"/>
      <c r="W136" s="24"/>
      <c r="X136" s="24"/>
      <c r="Y136" s="24">
        <v>489263</v>
      </c>
      <c r="Z136" s="24"/>
      <c r="AA136" s="27">
        <f t="shared" si="36"/>
        <v>141.16884990478388</v>
      </c>
      <c r="AB136" s="27"/>
      <c r="AC136" s="27"/>
      <c r="AD136" s="27"/>
      <c r="AE136" s="27"/>
      <c r="AF136" s="27"/>
      <c r="AG136" s="27"/>
      <c r="AH136" s="27"/>
      <c r="AI136" s="27"/>
      <c r="AJ136" s="27">
        <f t="shared" si="37"/>
        <v>141.16884990478388</v>
      </c>
      <c r="AK136" s="27"/>
    </row>
    <row r="137" spans="1:37" x14ac:dyDescent="0.25">
      <c r="A137" s="80"/>
      <c r="B137" s="79" t="s">
        <v>170</v>
      </c>
      <c r="C137" s="23">
        <f t="shared" si="33"/>
        <v>295665</v>
      </c>
      <c r="D137" s="25"/>
      <c r="E137" s="25"/>
      <c r="F137" s="25"/>
      <c r="G137" s="25"/>
      <c r="H137" s="25"/>
      <c r="I137" s="25"/>
      <c r="J137" s="25"/>
      <c r="K137" s="25"/>
      <c r="L137" s="25"/>
      <c r="M137" s="25">
        <v>295665</v>
      </c>
      <c r="N137" s="25"/>
      <c r="O137" s="25"/>
      <c r="P137" s="23">
        <f t="shared" si="30"/>
        <v>414234</v>
      </c>
      <c r="Q137" s="26"/>
      <c r="R137" s="47"/>
      <c r="S137" s="24"/>
      <c r="T137" s="24"/>
      <c r="U137" s="24"/>
      <c r="V137" s="24"/>
      <c r="W137" s="24"/>
      <c r="X137" s="24"/>
      <c r="Y137" s="24">
        <v>414234</v>
      </c>
      <c r="Z137" s="24"/>
      <c r="AA137" s="27">
        <f t="shared" si="36"/>
        <v>140.10248084825733</v>
      </c>
      <c r="AB137" s="27"/>
      <c r="AC137" s="27"/>
      <c r="AD137" s="27"/>
      <c r="AE137" s="27"/>
      <c r="AF137" s="27"/>
      <c r="AG137" s="27"/>
      <c r="AH137" s="27"/>
      <c r="AI137" s="27"/>
      <c r="AJ137" s="27">
        <f t="shared" si="37"/>
        <v>140.10248084825733</v>
      </c>
      <c r="AK137" s="27"/>
    </row>
    <row r="138" spans="1:37" x14ac:dyDescent="0.25">
      <c r="A138" s="80"/>
      <c r="B138" s="79" t="s">
        <v>171</v>
      </c>
      <c r="C138" s="23">
        <f t="shared" si="33"/>
        <v>345601</v>
      </c>
      <c r="D138" s="25"/>
      <c r="E138" s="25"/>
      <c r="F138" s="25"/>
      <c r="G138" s="25"/>
      <c r="H138" s="25"/>
      <c r="I138" s="25"/>
      <c r="J138" s="25"/>
      <c r="K138" s="25"/>
      <c r="L138" s="25"/>
      <c r="M138" s="25">
        <v>345601</v>
      </c>
      <c r="N138" s="25"/>
      <c r="O138" s="25"/>
      <c r="P138" s="23">
        <f t="shared" si="30"/>
        <v>411813</v>
      </c>
      <c r="Q138" s="26"/>
      <c r="R138" s="47"/>
      <c r="S138" s="24"/>
      <c r="T138" s="24"/>
      <c r="U138" s="24"/>
      <c r="V138" s="24"/>
      <c r="W138" s="24"/>
      <c r="X138" s="24"/>
      <c r="Y138" s="24">
        <v>411813</v>
      </c>
      <c r="Z138" s="24"/>
      <c r="AA138" s="27">
        <f t="shared" si="36"/>
        <v>119.15850937931313</v>
      </c>
      <c r="AB138" s="27"/>
      <c r="AC138" s="27"/>
      <c r="AD138" s="27"/>
      <c r="AE138" s="27"/>
      <c r="AF138" s="27"/>
      <c r="AG138" s="27"/>
      <c r="AH138" s="27"/>
      <c r="AI138" s="27"/>
      <c r="AJ138" s="27">
        <f t="shared" si="37"/>
        <v>119.15850937931313</v>
      </c>
      <c r="AK138" s="27"/>
    </row>
    <row r="139" spans="1:37" x14ac:dyDescent="0.25">
      <c r="A139" s="80"/>
      <c r="B139" s="79" t="s">
        <v>172</v>
      </c>
      <c r="C139" s="23">
        <f t="shared" si="33"/>
        <v>280437</v>
      </c>
      <c r="D139" s="25"/>
      <c r="E139" s="25"/>
      <c r="F139" s="25"/>
      <c r="G139" s="25"/>
      <c r="H139" s="25"/>
      <c r="I139" s="25"/>
      <c r="J139" s="25"/>
      <c r="K139" s="25"/>
      <c r="L139" s="25"/>
      <c r="M139" s="25">
        <v>280437</v>
      </c>
      <c r="N139" s="25"/>
      <c r="O139" s="25"/>
      <c r="P139" s="23">
        <f t="shared" si="30"/>
        <v>357800</v>
      </c>
      <c r="Q139" s="26"/>
      <c r="R139" s="47"/>
      <c r="S139" s="24"/>
      <c r="T139" s="24"/>
      <c r="U139" s="24"/>
      <c r="V139" s="24"/>
      <c r="W139" s="24"/>
      <c r="X139" s="24"/>
      <c r="Y139" s="24">
        <v>357800</v>
      </c>
      <c r="Z139" s="24"/>
      <c r="AA139" s="27">
        <f t="shared" si="36"/>
        <v>127.58658807504003</v>
      </c>
      <c r="AB139" s="27"/>
      <c r="AC139" s="27"/>
      <c r="AD139" s="27"/>
      <c r="AE139" s="27"/>
      <c r="AF139" s="27"/>
      <c r="AG139" s="27"/>
      <c r="AH139" s="27"/>
      <c r="AI139" s="27"/>
      <c r="AJ139" s="27">
        <f t="shared" si="37"/>
        <v>127.58658807504003</v>
      </c>
      <c r="AK139" s="27"/>
    </row>
    <row r="140" spans="1:37" x14ac:dyDescent="0.25">
      <c r="A140" s="80"/>
      <c r="B140" s="79" t="s">
        <v>173</v>
      </c>
      <c r="C140" s="23">
        <f t="shared" si="33"/>
        <v>20800</v>
      </c>
      <c r="D140" s="25"/>
      <c r="E140" s="25"/>
      <c r="F140" s="25"/>
      <c r="G140" s="25"/>
      <c r="H140" s="25"/>
      <c r="I140" s="25"/>
      <c r="J140" s="25"/>
      <c r="K140" s="25"/>
      <c r="L140" s="25"/>
      <c r="M140" s="25">
        <v>20800</v>
      </c>
      <c r="N140" s="25"/>
      <c r="O140" s="25"/>
      <c r="P140" s="23">
        <f t="shared" si="30"/>
        <v>0</v>
      </c>
      <c r="Q140" s="26"/>
      <c r="R140" s="47"/>
      <c r="S140" s="24"/>
      <c r="T140" s="24"/>
      <c r="U140" s="24"/>
      <c r="V140" s="24"/>
      <c r="W140" s="24"/>
      <c r="X140" s="24"/>
      <c r="Y140" s="24"/>
      <c r="Z140" s="24"/>
      <c r="AA140" s="27">
        <f t="shared" si="36"/>
        <v>0</v>
      </c>
      <c r="AB140" s="27"/>
      <c r="AC140" s="27"/>
      <c r="AD140" s="27"/>
      <c r="AE140" s="27"/>
      <c r="AF140" s="27"/>
      <c r="AG140" s="27"/>
      <c r="AH140" s="27"/>
      <c r="AI140" s="27"/>
      <c r="AJ140" s="27">
        <f t="shared" si="37"/>
        <v>0</v>
      </c>
      <c r="AK140" s="27"/>
    </row>
    <row r="141" spans="1:37" x14ac:dyDescent="0.25">
      <c r="A141" s="81" t="s">
        <v>174</v>
      </c>
      <c r="B141" s="74" t="s">
        <v>18</v>
      </c>
      <c r="C141" s="37">
        <f t="shared" si="33"/>
        <v>0</v>
      </c>
      <c r="D141" s="39"/>
      <c r="E141" s="39"/>
      <c r="F141" s="39"/>
      <c r="G141" s="39"/>
      <c r="H141" s="39"/>
      <c r="I141" s="39"/>
      <c r="J141" s="39"/>
      <c r="K141" s="39"/>
      <c r="L141" s="39"/>
      <c r="M141" s="39"/>
      <c r="N141" s="39"/>
      <c r="O141" s="39"/>
      <c r="P141" s="37">
        <f t="shared" si="30"/>
        <v>28433</v>
      </c>
      <c r="Q141" s="18"/>
      <c r="R141" s="20"/>
      <c r="S141" s="38"/>
      <c r="T141" s="38"/>
      <c r="U141" s="38"/>
      <c r="V141" s="38"/>
      <c r="W141" s="38"/>
      <c r="X141" s="38"/>
      <c r="Y141" s="38"/>
      <c r="Z141" s="38">
        <v>28433</v>
      </c>
      <c r="AA141" s="78"/>
      <c r="AB141" s="78"/>
      <c r="AC141" s="78">
        <f>SUM(AD141:AK141)</f>
        <v>0</v>
      </c>
      <c r="AD141" s="78"/>
      <c r="AE141" s="78"/>
      <c r="AF141" s="78"/>
      <c r="AG141" s="78"/>
      <c r="AH141" s="78"/>
      <c r="AI141" s="78"/>
      <c r="AJ141" s="78"/>
      <c r="AK141" s="78"/>
    </row>
    <row r="142" spans="1:37" x14ac:dyDescent="0.25">
      <c r="A142" s="82"/>
      <c r="B142" s="83"/>
      <c r="C142" s="84"/>
      <c r="D142" s="84"/>
      <c r="E142" s="84"/>
      <c r="F142" s="84"/>
      <c r="G142" s="84"/>
      <c r="H142" s="84"/>
      <c r="I142" s="84"/>
      <c r="J142" s="84"/>
      <c r="K142" s="84"/>
      <c r="L142" s="84"/>
      <c r="M142" s="84"/>
      <c r="N142" s="84"/>
      <c r="O142" s="84"/>
      <c r="P142" s="85"/>
      <c r="Q142" s="86"/>
      <c r="R142" s="85"/>
      <c r="S142" s="87"/>
      <c r="T142" s="87"/>
      <c r="U142" s="87"/>
      <c r="V142" s="87"/>
      <c r="W142" s="87"/>
      <c r="X142" s="87"/>
      <c r="Y142" s="87"/>
      <c r="Z142" s="87"/>
      <c r="AA142" s="88"/>
      <c r="AB142" s="88"/>
      <c r="AC142" s="88"/>
      <c r="AD142" s="88"/>
      <c r="AE142" s="88"/>
      <c r="AF142" s="88"/>
      <c r="AG142" s="88"/>
      <c r="AH142" s="88"/>
      <c r="AI142" s="88"/>
      <c r="AJ142" s="88"/>
      <c r="AK142" s="88"/>
    </row>
  </sheetData>
  <mergeCells count="36">
    <mergeCell ref="M7:M8"/>
    <mergeCell ref="A3:AK3"/>
    <mergeCell ref="A6:A8"/>
    <mergeCell ref="B6:B8"/>
    <mergeCell ref="C6:O6"/>
    <mergeCell ref="P6:Z6"/>
    <mergeCell ref="AA6:AK6"/>
    <mergeCell ref="C7:C8"/>
    <mergeCell ref="D7:D8"/>
    <mergeCell ref="E7:E8"/>
    <mergeCell ref="A4:AK4"/>
    <mergeCell ref="F7:F8"/>
    <mergeCell ref="G7:G8"/>
    <mergeCell ref="H7:J7"/>
    <mergeCell ref="K7:K8"/>
    <mergeCell ref="L7:L8"/>
    <mergeCell ref="AA7:AA8"/>
    <mergeCell ref="N7:N8"/>
    <mergeCell ref="O7:O8"/>
    <mergeCell ref="P7:P8"/>
    <mergeCell ref="Q7:Q8"/>
    <mergeCell ref="R7:R8"/>
    <mergeCell ref="S7:S8"/>
    <mergeCell ref="T7:T8"/>
    <mergeCell ref="U7:W7"/>
    <mergeCell ref="X7:X8"/>
    <mergeCell ref="Y7:Y8"/>
    <mergeCell ref="Z7:Z8"/>
    <mergeCell ref="AJ7:AJ8"/>
    <mergeCell ref="AK7:AK8"/>
    <mergeCell ref="AB7:AB8"/>
    <mergeCell ref="AC7:AC8"/>
    <mergeCell ref="AD7:AD8"/>
    <mergeCell ref="AE7:AE8"/>
    <mergeCell ref="AF7:AH7"/>
    <mergeCell ref="AI7:AI8"/>
  </mergeCells>
  <printOptions horizontalCentered="1"/>
  <pageMargins left="0.19685039370078741" right="0.19685039370078741" top="0.27559055118110237" bottom="0.27559055118110237" header="0.19685039370078741" footer="0.19685039370078741"/>
  <pageSetup paperSize="9" scale="37" orientation="landscape" horizontalDpi="1200" verticalDpi="1200" r:id="rId1"/>
  <colBreaks count="1" manualBreakCount="1">
    <brk id="3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66</vt:lpstr>
      <vt:lpstr>'66'!Print_Area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dvknhat</dc:creator>
  <cp:lastModifiedBy>dvknhat</cp:lastModifiedBy>
  <cp:lastPrinted>2020-12-29T01:03:59Z</cp:lastPrinted>
  <dcterms:created xsi:type="dcterms:W3CDTF">2020-12-28T10:49:10Z</dcterms:created>
  <dcterms:modified xsi:type="dcterms:W3CDTF">2020-12-29T01:04:05Z</dcterms:modified>
</cp:coreProperties>
</file>