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QUY\cong khai\BM 33-45 DT 2023\"/>
    </mc:Choice>
  </mc:AlternateContent>
  <bookViews>
    <workbookView xWindow="0" yWindow="0" windowWidth="20490" windowHeight="6765"/>
  </bookViews>
  <sheets>
    <sheet name="BM 52 ckns" sheetId="1" r:id="rId1"/>
  </sheets>
  <definedNames>
    <definedName name="_xlnm._FilterDatabase" localSheetId="0" hidden="1">'BM 52 ckns'!$A$17:$U$188</definedName>
    <definedName name="_xlnm.Print_Titles" localSheetId="0">'BM 52 ckns'!$9:$12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0" i="1" l="1"/>
  <c r="E179" i="1"/>
  <c r="E177" i="1"/>
  <c r="E176" i="1"/>
  <c r="T175" i="1"/>
  <c r="S175" i="1"/>
  <c r="R175" i="1"/>
  <c r="Q175" i="1"/>
  <c r="P175" i="1"/>
  <c r="O175" i="1"/>
  <c r="N175" i="1"/>
  <c r="M175" i="1"/>
  <c r="L175" i="1"/>
  <c r="K175" i="1"/>
  <c r="J175" i="1"/>
  <c r="I175" i="1"/>
  <c r="H175" i="1"/>
  <c r="G175" i="1"/>
  <c r="F175" i="1"/>
  <c r="E175" i="1"/>
  <c r="E174" i="1"/>
  <c r="T173" i="1"/>
  <c r="S173" i="1"/>
  <c r="R173" i="1"/>
  <c r="Q173" i="1"/>
  <c r="P173" i="1"/>
  <c r="O173" i="1"/>
  <c r="N173" i="1"/>
  <c r="M173" i="1"/>
  <c r="L173" i="1"/>
  <c r="K173" i="1"/>
  <c r="J173" i="1"/>
  <c r="I173" i="1"/>
  <c r="H173" i="1"/>
  <c r="G173" i="1"/>
  <c r="F173" i="1"/>
  <c r="E173" i="1"/>
  <c r="E172" i="1"/>
  <c r="T171" i="1"/>
  <c r="S171" i="1"/>
  <c r="R171" i="1"/>
  <c r="Q171" i="1"/>
  <c r="P171" i="1"/>
  <c r="O171" i="1"/>
  <c r="N171" i="1"/>
  <c r="M171" i="1"/>
  <c r="L171" i="1"/>
  <c r="K171" i="1"/>
  <c r="J171" i="1"/>
  <c r="I171" i="1"/>
  <c r="H171" i="1"/>
  <c r="G171" i="1"/>
  <c r="F171" i="1"/>
  <c r="E171" i="1"/>
  <c r="E170" i="1"/>
  <c r="T169" i="1"/>
  <c r="S169" i="1"/>
  <c r="R169" i="1"/>
  <c r="Q169" i="1"/>
  <c r="P169" i="1"/>
  <c r="O169" i="1"/>
  <c r="N169" i="1"/>
  <c r="M169" i="1"/>
  <c r="L169" i="1"/>
  <c r="K169" i="1"/>
  <c r="J169" i="1"/>
  <c r="I169" i="1"/>
  <c r="H169" i="1"/>
  <c r="G169" i="1"/>
  <c r="F169" i="1"/>
  <c r="E169" i="1"/>
  <c r="E168" i="1"/>
  <c r="E167" i="1" s="1"/>
  <c r="E166" i="1"/>
  <c r="E165" i="1"/>
  <c r="E164" i="1"/>
  <c r="T163" i="1"/>
  <c r="S163" i="1"/>
  <c r="R163" i="1"/>
  <c r="Q163" i="1"/>
  <c r="P163" i="1"/>
  <c r="O163" i="1"/>
  <c r="N163" i="1"/>
  <c r="M163" i="1"/>
  <c r="L163" i="1"/>
  <c r="K163" i="1"/>
  <c r="J163" i="1"/>
  <c r="I163" i="1"/>
  <c r="H163" i="1"/>
  <c r="G163" i="1"/>
  <c r="F163" i="1"/>
  <c r="E163" i="1"/>
  <c r="E162" i="1"/>
  <c r="E161" i="1"/>
  <c r="E160" i="1"/>
  <c r="E159" i="1"/>
  <c r="T158" i="1"/>
  <c r="S158" i="1"/>
  <c r="R158" i="1"/>
  <c r="Q158" i="1"/>
  <c r="P158" i="1"/>
  <c r="O158" i="1"/>
  <c r="N158" i="1"/>
  <c r="M158" i="1"/>
  <c r="L158" i="1"/>
  <c r="K158" i="1"/>
  <c r="J158" i="1"/>
  <c r="I158" i="1"/>
  <c r="H158" i="1"/>
  <c r="G158" i="1"/>
  <c r="F158" i="1"/>
  <c r="E158" i="1"/>
  <c r="E157" i="1"/>
  <c r="E156" i="1"/>
  <c r="E155" i="1"/>
  <c r="E154" i="1"/>
  <c r="E153" i="1"/>
  <c r="E152" i="1"/>
  <c r="E151" i="1"/>
  <c r="E150" i="1"/>
  <c r="E148" i="1" s="1"/>
  <c r="E149" i="1"/>
  <c r="T148" i="1"/>
  <c r="S148" i="1"/>
  <c r="R148" i="1"/>
  <c r="Q148" i="1"/>
  <c r="P148" i="1"/>
  <c r="O148" i="1"/>
  <c r="N148" i="1"/>
  <c r="M148" i="1"/>
  <c r="L148" i="1"/>
  <c r="K148" i="1"/>
  <c r="J148" i="1"/>
  <c r="I148" i="1"/>
  <c r="H148" i="1"/>
  <c r="G148" i="1"/>
  <c r="F148" i="1"/>
  <c r="E147" i="1"/>
  <c r="E146" i="1"/>
  <c r="E145" i="1"/>
  <c r="E144" i="1"/>
  <c r="E143" i="1"/>
  <c r="E142" i="1"/>
  <c r="E141" i="1"/>
  <c r="E140" i="1"/>
  <c r="E139" i="1"/>
  <c r="E138" i="1"/>
  <c r="E137" i="1"/>
  <c r="E136" i="1"/>
  <c r="E135" i="1"/>
  <c r="E134" i="1"/>
  <c r="E133" i="1"/>
  <c r="E132" i="1"/>
  <c r="E131" i="1"/>
  <c r="E130" i="1"/>
  <c r="E129" i="1"/>
  <c r="E128" i="1"/>
  <c r="E127" i="1"/>
  <c r="E126" i="1"/>
  <c r="E125" i="1"/>
  <c r="E123" i="1" s="1"/>
  <c r="E124" i="1"/>
  <c r="T123" i="1"/>
  <c r="S123" i="1"/>
  <c r="R123" i="1"/>
  <c r="Q123" i="1"/>
  <c r="P123" i="1"/>
  <c r="O123" i="1"/>
  <c r="N123" i="1"/>
  <c r="M123" i="1"/>
  <c r="L123" i="1"/>
  <c r="K123" i="1"/>
  <c r="J123" i="1"/>
  <c r="I123" i="1"/>
  <c r="H123" i="1"/>
  <c r="G123" i="1"/>
  <c r="F123" i="1"/>
  <c r="E122" i="1"/>
  <c r="E121" i="1"/>
  <c r="E120" i="1"/>
  <c r="E119" i="1"/>
  <c r="E118" i="1"/>
  <c r="E117" i="1"/>
  <c r="E116" i="1"/>
  <c r="E115" i="1"/>
  <c r="E112" i="1" s="1"/>
  <c r="E114" i="1"/>
  <c r="E113" i="1"/>
  <c r="T112" i="1"/>
  <c r="S112" i="1"/>
  <c r="R112" i="1"/>
  <c r="Q112" i="1"/>
  <c r="P112" i="1"/>
  <c r="O112" i="1"/>
  <c r="N112" i="1"/>
  <c r="M112" i="1"/>
  <c r="L112" i="1"/>
  <c r="K112" i="1"/>
  <c r="J112" i="1"/>
  <c r="I112" i="1"/>
  <c r="H112" i="1"/>
  <c r="G112" i="1"/>
  <c r="F112" i="1"/>
  <c r="E111" i="1"/>
  <c r="T110" i="1"/>
  <c r="S110" i="1"/>
  <c r="R110" i="1"/>
  <c r="Q110" i="1"/>
  <c r="P110" i="1"/>
  <c r="O110" i="1"/>
  <c r="N110" i="1"/>
  <c r="M110" i="1"/>
  <c r="L110" i="1"/>
  <c r="K110" i="1"/>
  <c r="J110" i="1"/>
  <c r="I110" i="1"/>
  <c r="H110" i="1"/>
  <c r="G110" i="1"/>
  <c r="F110" i="1"/>
  <c r="E110" i="1"/>
  <c r="E109" i="1"/>
  <c r="E108" i="1"/>
  <c r="E107" i="1"/>
  <c r="E106" i="1"/>
  <c r="E105" i="1"/>
  <c r="E102" i="1" s="1"/>
  <c r="E104" i="1"/>
  <c r="E103" i="1"/>
  <c r="T102" i="1"/>
  <c r="S102" i="1"/>
  <c r="R102" i="1"/>
  <c r="Q102" i="1"/>
  <c r="P102" i="1"/>
  <c r="O102" i="1"/>
  <c r="N102" i="1"/>
  <c r="M102" i="1"/>
  <c r="L102" i="1"/>
  <c r="K102" i="1"/>
  <c r="J102" i="1"/>
  <c r="I102" i="1"/>
  <c r="H102" i="1"/>
  <c r="G102" i="1"/>
  <c r="F102" i="1"/>
  <c r="E101" i="1"/>
  <c r="E100" i="1"/>
  <c r="E98" i="1" s="1"/>
  <c r="E99" i="1"/>
  <c r="T98" i="1"/>
  <c r="S98" i="1"/>
  <c r="R98" i="1"/>
  <c r="Q98" i="1"/>
  <c r="P98" i="1"/>
  <c r="O98" i="1"/>
  <c r="N98" i="1"/>
  <c r="M98" i="1"/>
  <c r="L98" i="1"/>
  <c r="K98" i="1"/>
  <c r="J98" i="1"/>
  <c r="I98" i="1"/>
  <c r="H98" i="1"/>
  <c r="G98" i="1"/>
  <c r="F98" i="1"/>
  <c r="E97" i="1"/>
  <c r="E96" i="1"/>
  <c r="E95" i="1"/>
  <c r="E94" i="1"/>
  <c r="E93" i="1"/>
  <c r="E92" i="1"/>
  <c r="T91" i="1"/>
  <c r="S91" i="1"/>
  <c r="R91" i="1"/>
  <c r="Q91" i="1"/>
  <c r="P91" i="1"/>
  <c r="O91" i="1"/>
  <c r="N91" i="1"/>
  <c r="M91" i="1"/>
  <c r="L91" i="1"/>
  <c r="K91" i="1"/>
  <c r="J91" i="1"/>
  <c r="I91" i="1"/>
  <c r="H91" i="1"/>
  <c r="G91" i="1"/>
  <c r="F91" i="1"/>
  <c r="E91" i="1"/>
  <c r="E90" i="1"/>
  <c r="T89" i="1"/>
  <c r="S89" i="1"/>
  <c r="R89" i="1"/>
  <c r="Q89" i="1"/>
  <c r="P89" i="1"/>
  <c r="O89" i="1"/>
  <c r="N89" i="1"/>
  <c r="M89" i="1"/>
  <c r="L89" i="1"/>
  <c r="K89" i="1"/>
  <c r="J89" i="1"/>
  <c r="I89" i="1"/>
  <c r="H89" i="1"/>
  <c r="G89" i="1"/>
  <c r="F89" i="1"/>
  <c r="E89" i="1"/>
  <c r="E88" i="1"/>
  <c r="E87" i="1"/>
  <c r="E86" i="1"/>
  <c r="E85" i="1"/>
  <c r="E84" i="1"/>
  <c r="E83" i="1"/>
  <c r="E82" i="1"/>
  <c r="T81" i="1"/>
  <c r="S81" i="1"/>
  <c r="R81" i="1"/>
  <c r="Q81" i="1"/>
  <c r="P81" i="1"/>
  <c r="O81" i="1"/>
  <c r="N81" i="1"/>
  <c r="M81" i="1"/>
  <c r="L81" i="1"/>
  <c r="K81" i="1"/>
  <c r="J81" i="1"/>
  <c r="I81" i="1"/>
  <c r="H81" i="1"/>
  <c r="G81" i="1"/>
  <c r="F81" i="1"/>
  <c r="E81" i="1"/>
  <c r="E80" i="1"/>
  <c r="E78" i="1" s="1"/>
  <c r="E79" i="1"/>
  <c r="E77" i="1"/>
  <c r="E76" i="1" s="1"/>
  <c r="E75" i="1"/>
  <c r="E74" i="1"/>
  <c r="E73" i="1"/>
  <c r="E72" i="1"/>
  <c r="E70" i="1" s="1"/>
  <c r="E71" i="1"/>
  <c r="E69" i="1"/>
  <c r="E68" i="1" s="1"/>
  <c r="E67" i="1"/>
  <c r="T66" i="1"/>
  <c r="S66" i="1"/>
  <c r="R66" i="1"/>
  <c r="Q66" i="1"/>
  <c r="P66" i="1"/>
  <c r="O66" i="1"/>
  <c r="N66" i="1"/>
  <c r="M66" i="1"/>
  <c r="L66" i="1"/>
  <c r="K66" i="1"/>
  <c r="J66" i="1"/>
  <c r="I66" i="1"/>
  <c r="H66" i="1"/>
  <c r="G66" i="1"/>
  <c r="F66" i="1"/>
  <c r="E66" i="1"/>
  <c r="E65" i="1"/>
  <c r="E64" i="1"/>
  <c r="E63" i="1"/>
  <c r="E60" i="1" s="1"/>
  <c r="E62" i="1"/>
  <c r="E61" i="1"/>
  <c r="T60" i="1"/>
  <c r="S60" i="1"/>
  <c r="R60" i="1"/>
  <c r="Q60" i="1"/>
  <c r="P60" i="1"/>
  <c r="O60" i="1"/>
  <c r="N60" i="1"/>
  <c r="M60" i="1"/>
  <c r="L60" i="1"/>
  <c r="K60" i="1"/>
  <c r="J60" i="1"/>
  <c r="I60" i="1"/>
  <c r="H60" i="1"/>
  <c r="G60" i="1"/>
  <c r="F60" i="1"/>
  <c r="E59" i="1"/>
  <c r="T58" i="1"/>
  <c r="S58" i="1"/>
  <c r="R58" i="1"/>
  <c r="Q58" i="1"/>
  <c r="P58" i="1"/>
  <c r="O58" i="1"/>
  <c r="N58" i="1"/>
  <c r="M58" i="1"/>
  <c r="L58" i="1"/>
  <c r="K58" i="1"/>
  <c r="J58" i="1"/>
  <c r="I58" i="1"/>
  <c r="H58" i="1"/>
  <c r="G58" i="1"/>
  <c r="F58" i="1"/>
  <c r="E58" i="1"/>
  <c r="E57" i="1"/>
  <c r="E55" i="1" s="1"/>
  <c r="E56" i="1"/>
  <c r="T55" i="1"/>
  <c r="S55" i="1"/>
  <c r="R55" i="1"/>
  <c r="Q55" i="1"/>
  <c r="P55" i="1"/>
  <c r="O55" i="1"/>
  <c r="N55" i="1"/>
  <c r="M55" i="1"/>
  <c r="L55" i="1"/>
  <c r="K55" i="1"/>
  <c r="J55" i="1"/>
  <c r="I55" i="1"/>
  <c r="H55" i="1"/>
  <c r="G55" i="1"/>
  <c r="F55" i="1"/>
  <c r="E54" i="1"/>
  <c r="E53" i="1"/>
  <c r="E52" i="1"/>
  <c r="E51" i="1"/>
  <c r="E50" i="1"/>
  <c r="E49" i="1"/>
  <c r="E48" i="1"/>
  <c r="E47" i="1"/>
  <c r="E46" i="1"/>
  <c r="E45" i="1"/>
  <c r="E41" i="1" s="1"/>
  <c r="E44" i="1"/>
  <c r="E43" i="1"/>
  <c r="E42" i="1"/>
  <c r="T41" i="1"/>
  <c r="S41" i="1"/>
  <c r="R41" i="1"/>
  <c r="Q41" i="1"/>
  <c r="P41" i="1"/>
  <c r="O41" i="1"/>
  <c r="N41" i="1"/>
  <c r="M41" i="1"/>
  <c r="L41" i="1"/>
  <c r="K41" i="1"/>
  <c r="J41" i="1"/>
  <c r="I41" i="1"/>
  <c r="H41" i="1"/>
  <c r="G41" i="1"/>
  <c r="F41" i="1"/>
  <c r="E40" i="1"/>
  <c r="T39" i="1"/>
  <c r="S39" i="1"/>
  <c r="R39" i="1"/>
  <c r="Q39" i="1"/>
  <c r="P39" i="1"/>
  <c r="O39" i="1"/>
  <c r="N39" i="1"/>
  <c r="M39" i="1"/>
  <c r="L39" i="1"/>
  <c r="K39" i="1"/>
  <c r="J39" i="1"/>
  <c r="I39" i="1"/>
  <c r="H39" i="1"/>
  <c r="G39" i="1"/>
  <c r="F39" i="1"/>
  <c r="E39" i="1"/>
  <c r="E38" i="1"/>
  <c r="T37" i="1"/>
  <c r="S37" i="1"/>
  <c r="R37" i="1"/>
  <c r="Q37" i="1"/>
  <c r="P37" i="1"/>
  <c r="O37" i="1"/>
  <c r="N37" i="1"/>
  <c r="M37" i="1"/>
  <c r="L37" i="1"/>
  <c r="K37" i="1"/>
  <c r="J37" i="1"/>
  <c r="I37" i="1"/>
  <c r="H37" i="1"/>
  <c r="G37" i="1"/>
  <c r="F37" i="1"/>
  <c r="E37" i="1"/>
  <c r="E36" i="1"/>
  <c r="E35" i="1"/>
  <c r="E34" i="1"/>
  <c r="E33" i="1"/>
  <c r="E32" i="1"/>
  <c r="E31" i="1"/>
  <c r="E30" i="1"/>
  <c r="E28" i="1" s="1"/>
  <c r="E29" i="1"/>
  <c r="T28" i="1"/>
  <c r="S28" i="1"/>
  <c r="R28" i="1"/>
  <c r="Q28" i="1"/>
  <c r="P28" i="1"/>
  <c r="O28" i="1"/>
  <c r="N28" i="1"/>
  <c r="M28" i="1"/>
  <c r="L28" i="1"/>
  <c r="K28" i="1"/>
  <c r="J28" i="1"/>
  <c r="I28" i="1"/>
  <c r="H28" i="1"/>
  <c r="G28" i="1"/>
  <c r="F28" i="1"/>
  <c r="E27" i="1"/>
  <c r="E26" i="1"/>
  <c r="T25" i="1"/>
  <c r="S25" i="1"/>
  <c r="R25" i="1"/>
  <c r="Q25" i="1"/>
  <c r="P25" i="1"/>
  <c r="O25" i="1"/>
  <c r="N25" i="1"/>
  <c r="M25" i="1"/>
  <c r="L25" i="1"/>
  <c r="K25" i="1"/>
  <c r="J25" i="1"/>
  <c r="I25" i="1"/>
  <c r="H25" i="1"/>
  <c r="G25" i="1"/>
  <c r="F25" i="1"/>
  <c r="E25" i="1"/>
  <c r="E24" i="1"/>
  <c r="E23" i="1"/>
  <c r="E22" i="1"/>
  <c r="E21" i="1"/>
  <c r="E20" i="1"/>
  <c r="E18" i="1" s="1"/>
  <c r="E19" i="1"/>
  <c r="T18" i="1"/>
  <c r="S18" i="1"/>
  <c r="R18" i="1"/>
  <c r="Q18" i="1"/>
  <c r="P18" i="1"/>
  <c r="O18" i="1"/>
  <c r="N18" i="1"/>
  <c r="M18" i="1"/>
  <c r="M17" i="1" s="1"/>
  <c r="L18" i="1"/>
  <c r="K18" i="1"/>
  <c r="J18" i="1"/>
  <c r="I18" i="1"/>
  <c r="I17" i="1" s="1"/>
  <c r="H18" i="1"/>
  <c r="G18" i="1"/>
  <c r="F18" i="1"/>
  <c r="H17" i="1"/>
  <c r="E17" i="1" l="1"/>
  <c r="E14" i="1" s="1"/>
  <c r="E13" i="1" s="1"/>
</calcChain>
</file>

<file path=xl/sharedStrings.xml><?xml version="1.0" encoding="utf-8"?>
<sst xmlns="http://schemas.openxmlformats.org/spreadsheetml/2006/main" count="416" uniqueCount="391">
  <si>
    <t>ỦY BAN NHÂN DÂN</t>
  </si>
  <si>
    <t>Biểu mẫu số 36</t>
  </si>
  <si>
    <t>UBND TỈNH KHÁNH HÒA</t>
  </si>
  <si>
    <t>DỰ TOÁN CHI ĐẦU TƯ PHÁT TRIỂN CỦA NGÂN SÁCH CẤP TỈNH</t>
  </si>
  <si>
    <t>CHO TỪNG CƠ QUAN, TỔ CHỨC THEO LĨNH VỰC NĂM 2023</t>
  </si>
  <si>
    <t>Đơn vị: Triệu đồng</t>
  </si>
  <si>
    <t>STT</t>
  </si>
  <si>
    <t>Danh mục dự án, ngành, lĩnh vực</t>
  </si>
  <si>
    <t>Chủ đầu tư</t>
  </si>
  <si>
    <t>Tổng số</t>
  </si>
  <si>
    <t xml:space="preserve"> Chi giáo dục - đào tạo và dạy nghề</t>
  </si>
  <si>
    <t xml:space="preserve"> Chi khoa học và công nghệ</t>
  </si>
  <si>
    <t xml:space="preserve">Chi quốc phòng </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</si>
  <si>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</si>
  <si>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</si>
  <si>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</si>
  <si>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</si>
  <si>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</si>
  <si>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</si>
  <si>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</si>
  <si>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Trong đó</t>
  </si>
  <si>
    <t>Chi hoạt động của cơ quan quản lý nhà nước, đảng, đoàn thể</t>
  </si>
  <si>
    <t>Chi bảo đảm xã hội</t>
  </si>
  <si>
    <t>Chi đầu tư khác</t>
  </si>
  <si>
    <t>Chi giao thông</t>
  </si>
  <si>
    <t>Chi nông nghiệp, lâm nghiệp, thủy lợi, thủy sản</t>
  </si>
  <si>
    <t>TỔNG SỐ</t>
  </si>
  <si>
    <t>A</t>
  </si>
  <si>
    <t xml:space="preserve">NGÂN SÁCH CẤP TỈNH QUẢN LÝ </t>
  </si>
  <si>
    <t>A.1</t>
  </si>
  <si>
    <t>Trả nợ vốn vay</t>
  </si>
  <si>
    <t>A.2</t>
  </si>
  <si>
    <t>Vốn chuẩn bị đầu tư</t>
  </si>
  <si>
    <t>A.3</t>
  </si>
  <si>
    <t>Vốn thực hiện đầu tư</t>
  </si>
  <si>
    <t>(1)</t>
  </si>
  <si>
    <t>Sở LĐTBXH</t>
  </si>
  <si>
    <t>1.1</t>
  </si>
  <si>
    <t>Nâng cấp, mở rộng cơ sở vật chất trường Trung cấp nghề dân tộc nội trú Khánh Sơn (giai đoạn 2)</t>
  </si>
  <si>
    <t>Sở GDĐT</t>
  </si>
  <si>
    <t>1.2</t>
  </si>
  <si>
    <t>Sửa chữa, cải tạo cơ sở vật chất Trường Trung cấp nghề Vạn Ninh</t>
  </si>
  <si>
    <t>1.3</t>
  </si>
  <si>
    <t>Nâng cấp, sửa chữa cơ sở vật chất và xây mới nhà vệ sinh khu C Trường Trung cấp Kinh tế Khánh Hòa</t>
  </si>
  <si>
    <t>1.4</t>
  </si>
  <si>
    <t>Nâng cấp, mở rộng cơ sở vật chất Trường trung cấp nghề Dân tộc nội trú Khánh Vĩnh</t>
  </si>
  <si>
    <t>1.5</t>
  </si>
  <si>
    <t>Sửa chữa, cải tạo, nâng cấp mở rộng cơ sở vật chất và mua sắm trang thiết bị Cơ sở cai nghiện ma túy tỉnh Khánh Hòa</t>
  </si>
  <si>
    <t>1.6</t>
  </si>
  <si>
    <t>Chương trình MTQG giảm nghèo bền vững tỉnh Khánh Hòa giai đoạn 2021-2025</t>
  </si>
  <si>
    <t>(2)</t>
  </si>
  <si>
    <t>Sở Khoa học và Công nghệ</t>
  </si>
  <si>
    <t>2.1</t>
  </si>
  <si>
    <t>Trung tâm ứng dụng tiến bộ KHCN Khánh Hòa</t>
  </si>
  <si>
    <t>2.2</t>
  </si>
  <si>
    <t>Trạm kỹ thuật tiêu chuẩn đo lường chất lượng</t>
  </si>
  <si>
    <t>Sở LĐ</t>
  </si>
  <si>
    <t>(3)</t>
  </si>
  <si>
    <t>Sở Y tế</t>
  </si>
  <si>
    <t>3.1</t>
  </si>
  <si>
    <t>Bệnh viện đa khoa Nha Trang</t>
  </si>
  <si>
    <t>Sở KHCN</t>
  </si>
  <si>
    <t>3.2</t>
  </si>
  <si>
    <t>Bệnh viện Ung bướu</t>
  </si>
  <si>
    <t>3.3</t>
  </si>
  <si>
    <t>Trung tâm Y tế Cam Ranh</t>
  </si>
  <si>
    <t>3.4</t>
  </si>
  <si>
    <t>Bệnh viện đa khoa khu vực Ninh Hòa (mở rộng 50 giường)</t>
  </si>
  <si>
    <t>3.5</t>
  </si>
  <si>
    <t>Mua sắm trang thiết bị y tế cho các bệnh viện tuyến tỉnh và trung tâm y tế tuyến huyện giai đoạn 2021-2025</t>
  </si>
  <si>
    <t>3.6</t>
  </si>
  <si>
    <t>Dự án đầu tư Trung tâm Kiểm soát bệnh tật (CDC) tỉnh Khánh Hòa</t>
  </si>
  <si>
    <t>3.7</t>
  </si>
  <si>
    <t>Dự án đầu tư Trung tâm Y tế thị xã Ninh Hòa và Trung tâm Y tế huyện Vạn Ninh, tỉnh Khánh Hòa</t>
  </si>
  <si>
    <t>3.8</t>
  </si>
  <si>
    <t>Sửa chữa các cơ sở y tế trên địa bàn tỉnh Khánh Hòa năm 2022</t>
  </si>
  <si>
    <t>(4)</t>
  </si>
  <si>
    <t>Sở Xây dựng</t>
  </si>
  <si>
    <t>4.1</t>
  </si>
  <si>
    <t>Điều chỉnh Quy hoạch chung thành phố Nha Trang đến năm 2040</t>
  </si>
  <si>
    <t>(5)</t>
  </si>
  <si>
    <t>Sở Tài nguyên và môi trường</t>
  </si>
  <si>
    <t>5.1</t>
  </si>
  <si>
    <t>Tăng cường quản lý đất đai và cơ sở dữ liệu đất đai (VILG)</t>
  </si>
  <si>
    <t>Sở VHTT</t>
  </si>
  <si>
    <t>(6)</t>
  </si>
  <si>
    <t>Sở Nông nghiệp và PTNT</t>
  </si>
  <si>
    <t>6.1</t>
  </si>
  <si>
    <t>Hồ chứa nước Đắc Lộc</t>
  </si>
  <si>
    <t>Sở TNMT</t>
  </si>
  <si>
    <t>6.2</t>
  </si>
  <si>
    <t>Tăng cường khả năng chống chịu của nông nghiệp quy mô nhỏ với an ninh nguồn nước do biến đổi khí hậu khu vực Tây Nguyên và Nam Trung Bộ - Tỉnh Khánh Hòa</t>
  </si>
  <si>
    <t>6.3</t>
  </si>
  <si>
    <t>Kè bờ phường Vĩnh Nguyên</t>
  </si>
  <si>
    <t>6.4</t>
  </si>
  <si>
    <t>Đầu tư bảo vệ và phát triển rừng khu vực Vạn Ninh, Ninh Hòa giai đoạn 2021 - 2025</t>
  </si>
  <si>
    <t>6.5</t>
  </si>
  <si>
    <t>Bảo vệ và phát triển rừng khu Khu bảo tồn thiên nhiên Hòn Bà giai đoạn 2021 - 2025</t>
  </si>
  <si>
    <t>6.6</t>
  </si>
  <si>
    <t>Đầu tư bảo vệ và phát triển rừng khu vực Cam Lâm - Cam Ranh - Khánh Sơn giai đoạn 2021 - 2025</t>
  </si>
  <si>
    <t>6.7</t>
  </si>
  <si>
    <t>Dự án hỗ trợ đầu tư trồng rừng sản xuất giai đoạn 2021-2025 (huyện Khánh Sơn)</t>
  </si>
  <si>
    <t>6.8</t>
  </si>
  <si>
    <t>Hỗ trợ đầu tư trồng rừng sản xuất thành phố Cam Ranh giai đoạn 2021-2025</t>
  </si>
  <si>
    <t>6.9</t>
  </si>
  <si>
    <t>Hỗ trợ đầu tư trồng rừng sản xuất thành phố Nha Trang giai đoạn 2021-2025</t>
  </si>
  <si>
    <t>6.10</t>
  </si>
  <si>
    <t>Hỗ trợ đầu tư trồng cây phân tán huyện Cam Lâm, giai đoạn 2021-2025</t>
  </si>
  <si>
    <t>6.11</t>
  </si>
  <si>
    <t>Hỗ trợ đầu tư trồng rừng sản xuất thị xã Ninh Hòa giai đoạn 2021-2025</t>
  </si>
  <si>
    <t>6.12</t>
  </si>
  <si>
    <t>Hỗ trợ trồng rừng sản xuất huyện Diên Khánh giai đoạn 2021-2025</t>
  </si>
  <si>
    <t>6.13</t>
  </si>
  <si>
    <t>Chương trình MTQG xây dựng nông thôn mới tỉnh Khánh Hòa giai đoạn 2021-2025</t>
  </si>
  <si>
    <t>(7)</t>
  </si>
  <si>
    <t>Sở Giao thông vận tải</t>
  </si>
  <si>
    <t>7.1</t>
  </si>
  <si>
    <t>Dự án thành phần 1 của Dự án đầu tư xây dựng đường bộ cao tốc Khánh Hòa - Buôn Ma Thuột giai đoạn 1</t>
  </si>
  <si>
    <t>Sở NN&amp;PTNT</t>
  </si>
  <si>
    <t>7.2</t>
  </si>
  <si>
    <t>Dự án thành phần 2 của Dự án đầu tư xây dựng đường bộ cao tốc Khánh Hòa - Buôn Ma Thuột giai đoạn 1</t>
  </si>
  <si>
    <t>(8)</t>
  </si>
  <si>
    <t>Sở Văn hóa và Thể thao</t>
  </si>
  <si>
    <t>8.1</t>
  </si>
  <si>
    <t>Tu bổ di tích Phủ đường Ninh Hòa</t>
  </si>
  <si>
    <t>Sở GTVT</t>
  </si>
  <si>
    <t>(9)</t>
  </si>
  <si>
    <t>Sở Kế hoạch và Đầu tư</t>
  </si>
  <si>
    <t>9.1</t>
  </si>
  <si>
    <t>Trả nợ quyết toán</t>
  </si>
  <si>
    <t>Sở Công Thương</t>
  </si>
  <si>
    <t>9.2</t>
  </si>
  <si>
    <t xml:space="preserve">Hỗ trợ cấp bù lãi suất đối với các dự án đầu tư kết cấu hạ tầng </t>
  </si>
  <si>
    <t>9.3</t>
  </si>
  <si>
    <t>Hỗ trợ doanh nghiệp đầu tư nông nghiệp, nông thôn theo NĐ 57/2017/NĐ-CP của Chính phủ (thay thế NĐ 210/2013/NĐ-CP)</t>
  </si>
  <si>
    <t>9.4</t>
  </si>
  <si>
    <t>Hỗ trợ doanh nghiệp nhỏ và vừa trên địa bàn tỉnh</t>
  </si>
  <si>
    <t>9.5</t>
  </si>
  <si>
    <t>Vốn ủy thác sang Ngân hàng Chính sách xã hội tỉnh</t>
  </si>
  <si>
    <t>(10)</t>
  </si>
  <si>
    <t>Ban Dân tộc</t>
  </si>
  <si>
    <t>10.1</t>
  </si>
  <si>
    <t xml:space="preserve">Chương trình MTQG phát triển KT-XH vùng đồng bào dân tộc thiểu số và miền núi giai đoạn 2021-2030, giai đoạn I từ năm 2021 đến năm 2025 trên địa bàn tỉnh Khánh Hòa </t>
  </si>
  <si>
    <t>Công an tỉnh</t>
  </si>
  <si>
    <t>11.1</t>
  </si>
  <si>
    <t>Trung tâm chỉ huy Cảnh sát PCCC tỉnh Khánh Hòa</t>
  </si>
  <si>
    <t>CA tỉnh</t>
  </si>
  <si>
    <t>Bộ CHQS tỉnh</t>
  </si>
  <si>
    <t>12.1</t>
  </si>
  <si>
    <t>Đường cơ động và bến cập tàu xã đảo Ninh Vân</t>
  </si>
  <si>
    <t>BCHQS tỉnh</t>
  </si>
  <si>
    <t>12.2</t>
  </si>
  <si>
    <t>Công trình phòng thủ</t>
  </si>
  <si>
    <t>12.3</t>
  </si>
  <si>
    <t>Rà phá bom mìn, vật liệu nổ còn sót lại sau chiến tranh trên địa bàn tỉnh Khánh Hòa, giai đoạn 2021-2025</t>
  </si>
  <si>
    <t>12.4</t>
  </si>
  <si>
    <t>Hội trường Cơ quan Bộ CHQS tỉnh</t>
  </si>
  <si>
    <t>12.5</t>
  </si>
  <si>
    <t>Nhà giáo dục tâm lý và Nhà làm việc Bộ chỉ huy quân sự tỉnh Stung Treng/Campuchia</t>
  </si>
  <si>
    <t>Bộ Chỉ huy BĐBP tỉnh</t>
  </si>
  <si>
    <t>13.1</t>
  </si>
  <si>
    <t>Sửa chữa doanh trại Đồn Biên phòng Cam Ranh</t>
  </si>
  <si>
    <t>BQL DAĐT XD các CT GT</t>
  </si>
  <si>
    <t>BQLDA ĐTXD các công trình giao thông</t>
  </si>
  <si>
    <t>14.1</t>
  </si>
  <si>
    <t>CSHT khu trường học, đào tạo và dạy nghề Bắc Hòn Ông</t>
  </si>
  <si>
    <t>14.2</t>
  </si>
  <si>
    <t>Đường Tỉnh lộ 3</t>
  </si>
  <si>
    <t>(11)</t>
  </si>
  <si>
    <t>BQLDA Phát triển tỉnh</t>
  </si>
  <si>
    <t>15.1</t>
  </si>
  <si>
    <t>BTHT để giải phóng mặt bằng thực hiện dự án Trường CĐ Sư phạm Nha Trang</t>
  </si>
  <si>
    <t>BQL DAĐT XD các CT DD và CN</t>
  </si>
  <si>
    <t>15.2</t>
  </si>
  <si>
    <t xml:space="preserve">Sửa chữa, cải tạo cơ sở vật chất Trường Trung cấp nghề Ninh Hòa </t>
  </si>
  <si>
    <t>15.3</t>
  </si>
  <si>
    <t>Sửa chữa, nâng cấp cơ sở vật chất và xây mới ký túc xá Trường trung cấp nghề Cam Ranh</t>
  </si>
  <si>
    <t>15.4</t>
  </si>
  <si>
    <t>Môi trường bền vững các thành phố Duyên Hải - Tiểu dự án thành phố Nha Trang</t>
  </si>
  <si>
    <t>15.5</t>
  </si>
  <si>
    <t xml:space="preserve">Đập ngăn mặn sông Cái Nha Trang </t>
  </si>
  <si>
    <t>15.6</t>
  </si>
  <si>
    <t>Cầu qua sông Kim Bồng</t>
  </si>
  <si>
    <t>15.7</t>
  </si>
  <si>
    <t>Cơ sở hạ tầng khu tái định cư Ngọc Hiệp</t>
  </si>
  <si>
    <t>(12)</t>
  </si>
  <si>
    <t>Trường Cao đẳng Kỹ thuật Công nghệ Nha Trang</t>
  </si>
  <si>
    <t>16.1</t>
  </si>
  <si>
    <t>(13)</t>
  </si>
  <si>
    <t>BQLDA ĐTXD công trình NN&amp;PTNT</t>
  </si>
  <si>
    <t>17.1</t>
  </si>
  <si>
    <t>Đầu tư cơ sở hạ tầng chống ngập lụt, xói lở Khu dân cư Mỹ Thanh, xã Cam Thịnh Đông, thành phố Cam Ranh, kè bờ hữu sông Cái và kè bờ sông Cái qua xã Vĩnh Phương, thành phố Nha Trang</t>
  </si>
  <si>
    <t>BQLDA ĐT XDCT NN&amp;PTNT</t>
  </si>
  <si>
    <t>17.2</t>
  </si>
  <si>
    <t>Tiêu thoát lũ các xã Diên Sơn - Diên Điền - Diên Phú</t>
  </si>
  <si>
    <t>17.3</t>
  </si>
  <si>
    <t>Đường D30 - Kết nối đường 23 tháng 10 với đường Võ Nguyên Giáp</t>
  </si>
  <si>
    <t>17.4</t>
  </si>
  <si>
    <t>Trồng cây xanh dải phân cách đường Võ Nguyên Giáp</t>
  </si>
  <si>
    <t>17.5</t>
  </si>
  <si>
    <t>Khu tái định cư tại xã Vĩnh Thái, thành phố Nha Trang</t>
  </si>
  <si>
    <t>17.6</t>
  </si>
  <si>
    <t>Nâng cấp, sửa chữa Hồ chứa nước Am Chúa</t>
  </si>
  <si>
    <t>(14)</t>
  </si>
  <si>
    <t>BQL KKT Vân phong</t>
  </si>
  <si>
    <t>18.1</t>
  </si>
  <si>
    <t>Đường giao thông ngoài cảng trung chuyển quốc tế Vân Phong</t>
  </si>
  <si>
    <t>18.2</t>
  </si>
  <si>
    <t>Sửa chữa đường Đầm Môn ĐT.651, đoạn Km14+370 – Km17+900</t>
  </si>
  <si>
    <t>18.3</t>
  </si>
  <si>
    <t>Cải tạo trụ sở làm việc Ban quản lý Khu kinh tế Vân Phong</t>
  </si>
  <si>
    <t>(15)</t>
  </si>
  <si>
    <t>UBND thành phố Cam Ranh</t>
  </si>
  <si>
    <t>19.1</t>
  </si>
  <si>
    <t>Trường Mầm non Cam Nghĩa (điểm mới), Hạng mục: Xây mới 8 phòng học, nhà hành chính, san nền, cổng tường rào, nhà thường trực</t>
  </si>
  <si>
    <t>19.2</t>
  </si>
  <si>
    <t>Trường Mầm non Cam Phú, hạng mục: Xây mới 4 phòng học (Điểm Phú Bình); xây mới 2 phòng học, phòng chức năng, nhà hành chính (Điểm Phú Lộc)</t>
  </si>
  <si>
    <t>19.3</t>
  </si>
  <si>
    <t>Trường Mầm non Cam Phúc Nam, hạng mục: Xây mới 4 phòng học, 2 phòng chức năng, nhà hành chính</t>
  </si>
  <si>
    <t>19.4</t>
  </si>
  <si>
    <t>Cải tạo, nâng cấp hệ thống thoát lũ của 02 hồ chứa nước Suối Hành, Tà Rục</t>
  </si>
  <si>
    <t>19.5</t>
  </si>
  <si>
    <t>Đường Lê Duẩn - đoạn 3 (từ đường Nguyễn Lương bằng đến đường Lê Lợi (đường C1)</t>
  </si>
  <si>
    <t>Ban QLDA các CTXD Vạn Ninh</t>
  </si>
  <si>
    <t>19.6</t>
  </si>
  <si>
    <t>Đường vào khu dân cư liên thôn Sông Cạn Trung - Sông Cạn Đông, xã Cam Thịnh Tây</t>
  </si>
  <si>
    <t>UBND VN</t>
  </si>
  <si>
    <t>19.7</t>
  </si>
  <si>
    <t>Kè chống sạt lở sông Lạch Cầu 2 và Lạch Cầu 3, TP Cam Ranh</t>
  </si>
  <si>
    <t>(16)</t>
  </si>
  <si>
    <t>UBND huyện Cam Lâm</t>
  </si>
  <si>
    <t>20.1</t>
  </si>
  <si>
    <t>Kè chống sạt lở hạ lưu Cầu Sắt tại thôn Triệu Hải và Cửa Tùng xã Cam An Bắc, huyện Cam Lâm</t>
  </si>
  <si>
    <t>Phòng GDĐT Diên Khánh</t>
  </si>
  <si>
    <t>(17)</t>
  </si>
  <si>
    <t>UBND huyện Diên Khánh</t>
  </si>
  <si>
    <t>21.1</t>
  </si>
  <si>
    <t>Trường Tiểu học Diên Sơn 1</t>
  </si>
  <si>
    <t>Ban QLDA Cam Lâm</t>
  </si>
  <si>
    <t>21.2</t>
  </si>
  <si>
    <t>Trường Tiểu học-THCS Suối Tiên</t>
  </si>
  <si>
    <t>UBND CL</t>
  </si>
  <si>
    <t>21.3</t>
  </si>
  <si>
    <t>Trường Tiểu học Diên Lộc</t>
  </si>
  <si>
    <t>21.4</t>
  </si>
  <si>
    <t>Trường Tiểu học Diên Xuân</t>
  </si>
  <si>
    <t>21.5</t>
  </si>
  <si>
    <t xml:space="preserve">Trường THCS Đinh Bộ Lĩnh, Hạng mục: Xây dựng mới khối 04 phòng học bộ môn, tường rào phần đất mở rộng; Cải tạo khối hành chính, khối lớp học, cổng tường rào và các hạng mục phụ trợ </t>
  </si>
  <si>
    <t>21.6</t>
  </si>
  <si>
    <t>Trường Tiểu học Diên Lạc</t>
  </si>
  <si>
    <t>21.7</t>
  </si>
  <si>
    <t>Kè và đường dọc sông nhánh nối sông Cái và sông Đồng Đen (giai đoạn 2)</t>
  </si>
  <si>
    <t>21.8</t>
  </si>
  <si>
    <t>Mở rộng Hương lộ 5 (từ Tỉnh lộ 8 - Am Chúa)</t>
  </si>
  <si>
    <t>21.9</t>
  </si>
  <si>
    <t>Đường gom dọc Quốc lộ 27C khu đô thị Hành chính huyện Diên Khánh</t>
  </si>
  <si>
    <t>21.10</t>
  </si>
  <si>
    <t>Đường D1 (Tỉnh lộ 2-QL 27C)</t>
  </si>
  <si>
    <t>(18)</t>
  </si>
  <si>
    <t>UBND thị xã Ninh Hòa</t>
  </si>
  <si>
    <t>22.1</t>
  </si>
  <si>
    <t>Xây dựng 06 phòng học và công trình phụ trợ Trường mầm non Ninh Phú</t>
  </si>
  <si>
    <t>Phòng GD&amp;ĐT thị xã Ninh Hòa</t>
  </si>
  <si>
    <t>22.2</t>
  </si>
  <si>
    <t>Xây dựng Trường Tiểu học Ninh Thọ</t>
  </si>
  <si>
    <t>UBND NH</t>
  </si>
  <si>
    <t>22.3</t>
  </si>
  <si>
    <t xml:space="preserve">Xây dựng Trường THCS Ngô Thì Nhậm </t>
  </si>
  <si>
    <t>22.4</t>
  </si>
  <si>
    <t xml:space="preserve">Xây dựng Trường THCS Phạm Ngũ Lão </t>
  </si>
  <si>
    <t>UBND xã Ninh Quang</t>
  </si>
  <si>
    <t>22.5</t>
  </si>
  <si>
    <t>Xây dựng Trường tiểu học Ninh Đông 
trị)</t>
  </si>
  <si>
    <t>22.6</t>
  </si>
  <si>
    <t>Xây dựng Trường mầm non Ninh An</t>
  </si>
  <si>
    <t>UBND phường Ninh Giang</t>
  </si>
  <si>
    <t>22.7</t>
  </si>
  <si>
    <t>Xây dựng Trường tiểu học Ninh An</t>
  </si>
  <si>
    <t>22.8</t>
  </si>
  <si>
    <t>Xây dựng Trường THCS Trương Định</t>
  </si>
  <si>
    <t>22.9</t>
  </si>
  <si>
    <t>Xây dựng Trường THCS Nguyễn Tri Phương</t>
  </si>
  <si>
    <t>22.10</t>
  </si>
  <si>
    <t>Xây dựng Trường tiểu học Ninh Thượng</t>
  </si>
  <si>
    <t>22.11</t>
  </si>
  <si>
    <t>Xây dựng 15 phòng học và công trình phụ trợ Trường tiểu học số 3 Ninh Hiệp</t>
  </si>
  <si>
    <t>22.12</t>
  </si>
  <si>
    <t>Xây dựng 04 phòng học và công trình phụ trợ Trường mầm non 2/9.</t>
  </si>
  <si>
    <t>22.13</t>
  </si>
  <si>
    <t>Xây dựng 06 phòng học và nhà văn phòng Trường tiểu học Ninh Hải</t>
  </si>
  <si>
    <t>22.14</t>
  </si>
  <si>
    <t>Xây dựng 08 phòng học và khối văn phòng Trường THCS Tô Hiến Thành.</t>
  </si>
  <si>
    <t>22.15</t>
  </si>
  <si>
    <t>Xây dựng Trường THCS Hàm Nghi</t>
  </si>
  <si>
    <t>22.16</t>
  </si>
  <si>
    <t>Sửa chữa Trường tiểu học Ninh Trung</t>
  </si>
  <si>
    <t>22.17</t>
  </si>
  <si>
    <t>Xây dựng Trường THCS Hùng Vương, Ninh Hiệp (Phòng học đa năng)</t>
  </si>
  <si>
    <t>22.18</t>
  </si>
  <si>
    <t>Mua sắm thiết bị dạy học tối thiểu lớp 2-6</t>
  </si>
  <si>
    <t>22.19</t>
  </si>
  <si>
    <t>Hố chôn lấp rác thải sinh hoạt tại bãi rác Hòn Rọ</t>
  </si>
  <si>
    <t>22.20</t>
  </si>
  <si>
    <t>Kè, đập ngăn mặn sông Đá Hàn</t>
  </si>
  <si>
    <t>22.21</t>
  </si>
  <si>
    <t>Đê kè chống xói lở hai bờ sông, lạch Cầu Treo và khơi thông dòng chảy (đoạn từ cầu Bá Hà đến cầu Treo)</t>
  </si>
  <si>
    <t>22.22</t>
  </si>
  <si>
    <t>Kè bờ tả sông Cái đoạn qua thôn Bình Thành xã Ninh Bình</t>
  </si>
  <si>
    <t>22.23</t>
  </si>
  <si>
    <t>Kiên cố hóa mương chính thôn Tân Bình, đoạn mương từ từ nhà ông Phận đến Suối Gầm</t>
  </si>
  <si>
    <t>22.24</t>
  </si>
  <si>
    <t>Sửa chữa, nâng cấp hồ Sở Quan Ninh Lộc</t>
  </si>
  <si>
    <t>(19)</t>
  </si>
  <si>
    <t>UBND huyện Vạn Ninh</t>
  </si>
  <si>
    <t>23.1</t>
  </si>
  <si>
    <t>Trường Mầm non Vạn Giã: Xây mới 03 phòng học, cổng, tường rào, sân bê tông, nhà xe giáo viên (điểm Lương Hải)</t>
  </si>
  <si>
    <t>23.2</t>
  </si>
  <si>
    <t>Trường Tiểu học Vạn Giã 1: Xây mới thư viện, phòng tin học, phòng ngoại ngữ, phòng giáo dục nghệ thuật, phòng thiết bị, phòng Đội, phòng GDTC, phòng y tế, phòng văn thư - kế toán, phòng hội đồng, phòng kho</t>
  </si>
  <si>
    <t>23.3</t>
  </si>
  <si>
    <t>Trường Tiểu học Vạn Thắng 3: Xây mới 05 phòng học, phòng giáo dục nghệ thuật, phòng tin học, phòng đội, phòng y tế, 80m tường rào; sửa chữa các phòng học</t>
  </si>
  <si>
    <t>23.4</t>
  </si>
  <si>
    <t>Trường THCS Hoa Lư: Xây mới phòng ngoại ngữ, phòng tin học, 02 phòng bộ môn, phòng Đội, phòng Phó Hiệu trưởng, nhà vệ sinh học sinh</t>
  </si>
  <si>
    <t>23.5</t>
  </si>
  <si>
    <t>Kè bờ tả, hữu sông Tô Giang, đoạn từ Quốc lộ 1A đến đập Hải Triều xã Vạn Phước</t>
  </si>
  <si>
    <t>Ban QLDA các CTXD Cam Ranh</t>
  </si>
  <si>
    <t>23.6</t>
  </si>
  <si>
    <t>Xây dựng Cầu Huyện 2 và đường dẫn (1000m)</t>
  </si>
  <si>
    <t>23.7</t>
  </si>
  <si>
    <t>Nâng cấp, mở rộng Bến tổng hợp Vạn Giã, huyện Vạn Ninh</t>
  </si>
  <si>
    <t>UBND CR</t>
  </si>
  <si>
    <t>23.8</t>
  </si>
  <si>
    <t>Kè bờ biển thị trấn Vạn Giã (giai đoạn 2)</t>
  </si>
  <si>
    <t>23.9</t>
  </si>
  <si>
    <t>Đường Lê Lợi (đoạn từ đường Hùng Vương đến đường ray xe lửa)</t>
  </si>
  <si>
    <t>(20)</t>
  </si>
  <si>
    <t>UBND huyện Khánh Vĩnh</t>
  </si>
  <si>
    <t>24.1</t>
  </si>
  <si>
    <t>Xây dựng 06 phòng học bộ môn tin học (Trường Tiểu học Sông Cầu, Khánh Trung, Khánh Bình) và trang thiết bị tin học (Trường Tiểu học Giang Ly, Liên Sang, Sông Cầu, Khánh Trung, Khánh Bình) và bếp ăn Trường Tiểu học Liên Sang</t>
  </si>
  <si>
    <t>Ban QLDA các CTXD Khánh Sơn</t>
  </si>
  <si>
    <t>24.2</t>
  </si>
  <si>
    <t>Trường Tiểu học Khánh Nam, Hạng mục: Xây dựng 6 phòng học, khối phòng học bộ môn, cổng, tường rào, sân, nhà để xe, nhà bảo vệ</t>
  </si>
  <si>
    <t>24.3</t>
  </si>
  <si>
    <t>Trường Tiểu học Khánh Thành; Hạng mục: Xây dựng 3 phòng học, khối phòng bộ môn, khối phòng hành chính, nhà để xe, nhà bảo vệ, tường rào, sân</t>
  </si>
  <si>
    <t>24.4</t>
  </si>
  <si>
    <t>Trường Tiểu học Sơn Thái, Hạng mục: Xây dựng khối phòng học bộ môn, nhà bảo vệ, kè đá</t>
  </si>
  <si>
    <t>(25)</t>
  </si>
  <si>
    <t>UBND huyện Khánh Sơn</t>
  </si>
  <si>
    <t>25.1</t>
  </si>
  <si>
    <t>Trường mầm non Phong Lan</t>
  </si>
  <si>
    <t>Phòng KT&amp;HT Khánh Vĩnh</t>
  </si>
  <si>
    <t>25.2</t>
  </si>
  <si>
    <t>Nhà thiếu nhi huyện Khánh Sơn</t>
  </si>
  <si>
    <t>25.3</t>
  </si>
  <si>
    <t>Xây dựng cầu Sơn Trung huyện Khánh Sơn</t>
  </si>
  <si>
    <t>UBND huyện Trường Sa</t>
  </si>
  <si>
    <t>26.1</t>
  </si>
  <si>
    <t>Nhà kho lưu trữ UBND huyện Trường Sa</t>
  </si>
  <si>
    <t>LĐ lao động tỉnh</t>
  </si>
  <si>
    <t>(26)</t>
  </si>
  <si>
    <t>Công ty TNHH MTV Lâm nghiệp Trầm Hương</t>
  </si>
  <si>
    <t>27.1</t>
  </si>
  <si>
    <t>Đầu tư bảo vệ và phát triển rừng khu vực Bắc Khánh Vĩnh giai đoạn 2021 - 2025</t>
  </si>
  <si>
    <t>(27)</t>
  </si>
  <si>
    <t>Công ty TNHH MTV Lâm sản Khánh Hòa</t>
  </si>
  <si>
    <t>28.1</t>
  </si>
  <si>
    <t>Đầu tư bảo vệ và phát triển rừng khu vực Nam Khánh Vĩnh giai đoạn 2021 - 2025</t>
  </si>
  <si>
    <t>CTy Thủy lợi KH</t>
  </si>
  <si>
    <t>(28)</t>
  </si>
  <si>
    <t>Đài Phát thanh truyền hình Khánh Hòa</t>
  </si>
  <si>
    <t>29.1</t>
  </si>
  <si>
    <t>Đầu tư, mua sắm hệ thống thiết bị kỹ thuật phụ vụ sản suất, phát sóng chương trình của Đài Phát thanh - Truyền hình Khánh Hòa</t>
  </si>
  <si>
    <t>(30)</t>
  </si>
  <si>
    <t>Sở Công thương</t>
  </si>
  <si>
    <t>30.1</t>
  </si>
  <si>
    <t>Mở rộng dải cây xanh cách ly Cụm CN Đắc Lộc</t>
  </si>
  <si>
    <t>31.1</t>
  </si>
  <si>
    <t>Sửa chữa, cải tạo Trụ sở làm việc Sở Nội vụ</t>
  </si>
  <si>
    <t>(31)</t>
  </si>
  <si>
    <t>Chưa phân bổ</t>
  </si>
  <si>
    <t>B</t>
  </si>
  <si>
    <t>NGÂN SÁCH CẤP HUYỆN QUẢN LÝ (đầu tư theo các ngành, lĩnh vực, chương trình)</t>
  </si>
  <si>
    <t>Thành phố Nha Trang</t>
  </si>
  <si>
    <t>Thành phố Cam Ranh</t>
  </si>
  <si>
    <t>Huyện Cam Lâm</t>
  </si>
  <si>
    <t>Huyện Diên Khánh</t>
  </si>
  <si>
    <t>Thị xã Ninh Hoà</t>
  </si>
  <si>
    <t>Huyện Vạn Ninh</t>
  </si>
  <si>
    <t>Huyện Khánh Vĩnh</t>
  </si>
  <si>
    <t>Huyện Khánh Sơn</t>
  </si>
  <si>
    <t>Biểu mẫu số 39/CK-NSNN</t>
  </si>
  <si>
    <t>((Dự toán trình Hội đồng nhân dân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</si>
</sst>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0" x14ac:knownFonts="1">
    <font>
      <sz val="11"/>
      <color theme="1"/>
      <name val="Calibri"/>
      <family val="2"/>
      <scheme val="minor"/>
    </font>
    <font>
      <sz val="10"/>
      <name val="Arial"/>
      <family val="2"/>
    </font>
    <font>
      <b/>
      <sz val="12"/>
      <color theme="1"/>
      <name val="Times New Roman"/>
      <family val="1"/>
    </font>
    <font>
      <sz val="12"/>
      <color theme="1"/>
      <name val="Times New Roman"/>
      <family val="1"/>
    </font>
    <font>
      <b/>
      <sz val="14"/>
      <color theme="1"/>
      <name val="Times New Roman"/>
      <family val="1"/>
    </font>
    <font>
      <i/>
      <sz val="14"/>
      <color theme="1"/>
      <name val="Times New Roman"/>
      <family val="1"/>
    </font>
    <font>
      <b/>
      <sz val="13"/>
      <color theme="1"/>
      <name val="Times New Roman"/>
      <family val="1"/>
    </font>
    <font>
      <sz val="14"/>
      <color theme="1"/>
      <name val="Times New Roman"/>
      <family val="1"/>
    </font>
    <font>
      <sz val="13"/>
      <color theme="1"/>
      <name val="Times New Roman"/>
      <family val="1"/>
    </font>
    <font>
      <i/>
      <sz val="12"/>
      <color theme="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5">
    <xf numFmtId="0" fontId="0" fillId="0" borderId="0"/>
    <xf numFmtId="0" fontId="1" fillId="0" borderId="0"/>
    <xf numFmtId="0" fontId="1" fillId="0" borderId="0"/>
    <xf numFmtId="43" fontId="1" fillId="0" borderId="0" applyFont="0" applyFill="0" applyBorder="0" applyAlignment="0" applyProtection="0"/>
    <xf numFmtId="0" fontId="1" fillId="0" borderId="0"/>
  </cellStyleXfs>
  <cellXfs count="63">
    <xf numFmtId="0" fontId="0" fillId="0" borderId="0" xfId="0"/>
    <xf numFmtId="1" fontId="2" fillId="0" borderId="0" xfId="1" applyNumberFormat="1" applyFont="1" applyFill="1" applyAlignment="1">
      <alignment horizontal="left" vertical="center"/>
    </xf>
    <xf numFmtId="1" fontId="3" fillId="0" borderId="0" xfId="1" applyNumberFormat="1" applyFont="1" applyFill="1" applyAlignment="1">
      <alignment vertical="center"/>
    </xf>
    <xf numFmtId="0" fontId="3" fillId="0" borderId="0" xfId="2" applyFont="1" applyFill="1" applyAlignment="1">
      <alignment vertical="center"/>
    </xf>
    <xf numFmtId="164" fontId="3" fillId="0" borderId="0" xfId="3" applyNumberFormat="1" applyFont="1" applyFill="1" applyAlignment="1">
      <alignment vertical="center"/>
    </xf>
    <xf numFmtId="164" fontId="2" fillId="0" borderId="0" xfId="3" applyNumberFormat="1" applyFont="1" applyFill="1" applyAlignment="1">
      <alignment vertical="center"/>
    </xf>
    <xf numFmtId="0" fontId="4" fillId="0" borderId="0" xfId="2" applyFont="1" applyFill="1" applyAlignment="1">
      <alignment horizontal="right" vertical="center"/>
    </xf>
    <xf numFmtId="164" fontId="3" fillId="0" borderId="0" xfId="2" applyNumberFormat="1" applyFont="1" applyFill="1" applyAlignment="1">
      <alignment vertical="center"/>
    </xf>
    <xf numFmtId="0" fontId="4" fillId="0" borderId="0" xfId="2" applyFont="1" applyFill="1" applyAlignment="1">
      <alignment horizontal="center" vertical="center"/>
    </xf>
    <xf numFmtId="164" fontId="4" fillId="0" borderId="0" xfId="2" applyNumberFormat="1" applyFont="1" applyFill="1" applyAlignment="1">
      <alignment horizontal="center" vertical="center"/>
    </xf>
    <xf numFmtId="0" fontId="3" fillId="0" borderId="0" xfId="2" applyFont="1" applyFill="1" applyAlignment="1">
      <alignment horizontal="center" vertical="center"/>
    </xf>
    <xf numFmtId="0" fontId="3" fillId="0" borderId="0" xfId="2" applyFont="1" applyFill="1" applyAlignment="1">
      <alignment vertical="center" wrapText="1"/>
    </xf>
    <xf numFmtId="0" fontId="3" fillId="0" borderId="0" xfId="2" applyFont="1" applyFill="1" applyAlignment="1">
      <alignment horizontal="right" vertical="center"/>
    </xf>
    <xf numFmtId="164" fontId="2" fillId="0" borderId="2" xfId="3" applyNumberFormat="1" applyFont="1" applyFill="1" applyBorder="1" applyAlignment="1">
      <alignment horizontal="center" vertical="center"/>
    </xf>
    <xf numFmtId="164" fontId="2" fillId="0" borderId="2" xfId="3" applyNumberFormat="1" applyFont="1" applyFill="1" applyBorder="1" applyAlignment="1">
      <alignment horizontal="center" vertical="center" wrapText="1"/>
    </xf>
    <xf numFmtId="164" fontId="2" fillId="0" borderId="2" xfId="3" applyNumberFormat="1" applyFont="1" applyFill="1" applyBorder="1" applyAlignment="1">
      <alignment vertical="center"/>
    </xf>
    <xf numFmtId="164" fontId="2" fillId="0" borderId="0" xfId="2" applyNumberFormat="1" applyFont="1" applyFill="1" applyAlignment="1">
      <alignment vertical="center"/>
    </xf>
    <xf numFmtId="0" fontId="2" fillId="0" borderId="0" xfId="2" applyFont="1" applyFill="1" applyAlignment="1">
      <alignment vertical="center"/>
    </xf>
    <xf numFmtId="164" fontId="2" fillId="0" borderId="3" xfId="3" applyNumberFormat="1" applyFont="1" applyFill="1" applyBorder="1" applyAlignment="1">
      <alignment horizontal="center" vertical="center"/>
    </xf>
    <xf numFmtId="164" fontId="2" fillId="0" borderId="3" xfId="3" applyNumberFormat="1" applyFont="1" applyFill="1" applyBorder="1" applyAlignment="1">
      <alignment vertical="center" wrapText="1"/>
    </xf>
    <xf numFmtId="164" fontId="2" fillId="0" borderId="3" xfId="3" applyNumberFormat="1" applyFont="1" applyFill="1" applyBorder="1" applyAlignment="1">
      <alignment vertical="center"/>
    </xf>
    <xf numFmtId="3" fontId="6" fillId="0" borderId="3" xfId="1" quotePrefix="1" applyNumberFormat="1" applyFont="1" applyFill="1" applyBorder="1" applyAlignment="1">
      <alignment horizontal="right" vertical="center" wrapText="1"/>
    </xf>
    <xf numFmtId="164" fontId="3" fillId="0" borderId="3" xfId="3" applyNumberFormat="1" applyFont="1" applyFill="1" applyBorder="1" applyAlignment="1">
      <alignment vertical="center"/>
    </xf>
    <xf numFmtId="164" fontId="3" fillId="0" borderId="3" xfId="3" applyNumberFormat="1" applyFont="1" applyFill="1" applyBorder="1" applyAlignment="1">
      <alignment horizontal="center" vertical="center"/>
    </xf>
    <xf numFmtId="164" fontId="3" fillId="0" borderId="3" xfId="3" applyNumberFormat="1" applyFont="1" applyFill="1" applyBorder="1" applyAlignment="1">
      <alignment vertical="center" wrapText="1"/>
    </xf>
    <xf numFmtId="164" fontId="3" fillId="0" borderId="3" xfId="3" quotePrefix="1" applyNumberFormat="1" applyFont="1" applyFill="1" applyBorder="1" applyAlignment="1">
      <alignment horizontal="center" vertical="center"/>
    </xf>
    <xf numFmtId="3" fontId="7" fillId="0" borderId="3" xfId="4" applyNumberFormat="1" applyFont="1" applyFill="1" applyBorder="1" applyAlignment="1">
      <alignment vertical="center" wrapText="1"/>
    </xf>
    <xf numFmtId="3" fontId="3" fillId="0" borderId="3" xfId="1" applyNumberFormat="1" applyFont="1" applyFill="1" applyBorder="1" applyAlignment="1">
      <alignment horizontal="left" vertical="center" wrapText="1"/>
    </xf>
    <xf numFmtId="49" fontId="3" fillId="0" borderId="3" xfId="4" applyNumberFormat="1" applyFont="1" applyFill="1" applyBorder="1" applyAlignment="1">
      <alignment horizontal="left" vertical="center" wrapText="1"/>
    </xf>
    <xf numFmtId="3" fontId="8" fillId="0" borderId="3" xfId="1" quotePrefix="1" applyNumberFormat="1" applyFont="1" applyFill="1" applyBorder="1" applyAlignment="1">
      <alignment horizontal="right" vertical="center" wrapText="1"/>
    </xf>
    <xf numFmtId="0" fontId="7" fillId="0" borderId="3" xfId="1" applyFont="1" applyFill="1" applyBorder="1" applyAlignment="1">
      <alignment horizontal="left" vertical="center" wrapText="1"/>
    </xf>
    <xf numFmtId="3" fontId="7" fillId="0" borderId="3" xfId="1" quotePrefix="1" applyNumberFormat="1" applyFont="1" applyFill="1" applyBorder="1" applyAlignment="1">
      <alignment horizontal="right" vertical="center" shrinkToFit="1"/>
    </xf>
    <xf numFmtId="3" fontId="7" fillId="0" borderId="3" xfId="4" applyNumberFormat="1" applyFont="1" applyFill="1" applyBorder="1" applyAlignment="1">
      <alignment horizontal="left" vertical="center" wrapText="1"/>
    </xf>
    <xf numFmtId="0" fontId="7" fillId="0" borderId="3" xfId="4" applyFont="1" applyFill="1" applyBorder="1" applyAlignment="1">
      <alignment horizontal="left" vertical="center" wrapText="1"/>
    </xf>
    <xf numFmtId="49" fontId="7" fillId="0" borderId="3" xfId="4" applyNumberFormat="1" applyFont="1" applyFill="1" applyBorder="1" applyAlignment="1">
      <alignment horizontal="left" vertical="center" wrapText="1"/>
    </xf>
    <xf numFmtId="3" fontId="7" fillId="0" borderId="3" xfId="1" applyNumberFormat="1" applyFont="1" applyFill="1" applyBorder="1" applyAlignment="1">
      <alignment horizontal="right" vertical="center"/>
    </xf>
    <xf numFmtId="1" fontId="7" fillId="0" borderId="3" xfId="1" applyNumberFormat="1" applyFont="1" applyFill="1" applyBorder="1" applyAlignment="1">
      <alignment horizontal="left" vertical="center" wrapText="1"/>
    </xf>
    <xf numFmtId="3" fontId="7" fillId="0" borderId="3" xfId="1" quotePrefix="1" applyNumberFormat="1" applyFont="1" applyFill="1" applyBorder="1" applyAlignment="1">
      <alignment horizontal="right" vertical="center" wrapText="1"/>
    </xf>
    <xf numFmtId="3" fontId="7" fillId="0" borderId="3" xfId="1" quotePrefix="1" applyNumberFormat="1" applyFont="1" applyFill="1" applyBorder="1" applyAlignment="1">
      <alignment vertical="center" wrapText="1"/>
    </xf>
    <xf numFmtId="1" fontId="7" fillId="0" borderId="3" xfId="1" applyNumberFormat="1" applyFont="1" applyFill="1" applyBorder="1" applyAlignment="1">
      <alignment vertical="center" wrapText="1"/>
    </xf>
    <xf numFmtId="49" fontId="7" fillId="0" borderId="3" xfId="1" applyNumberFormat="1" applyFont="1" applyFill="1" applyBorder="1" applyAlignment="1">
      <alignment horizontal="left" vertical="center" wrapText="1"/>
    </xf>
    <xf numFmtId="3" fontId="7" fillId="0" borderId="3" xfId="1" applyNumberFormat="1" applyFont="1" applyFill="1" applyBorder="1" applyAlignment="1">
      <alignment horizontal="left" vertical="center" wrapText="1"/>
    </xf>
    <xf numFmtId="3" fontId="8" fillId="0" borderId="3" xfId="4" applyNumberFormat="1" applyFont="1" applyFill="1" applyBorder="1" applyAlignment="1">
      <alignment horizontal="right" vertical="center" wrapText="1"/>
    </xf>
    <xf numFmtId="164" fontId="9" fillId="0" borderId="3" xfId="3" applyNumberFormat="1" applyFont="1" applyFill="1" applyBorder="1" applyAlignment="1">
      <alignment vertical="center"/>
    </xf>
    <xf numFmtId="0" fontId="9" fillId="0" borderId="0" xfId="2" applyFont="1" applyFill="1" applyAlignment="1">
      <alignment vertical="center"/>
    </xf>
    <xf numFmtId="3" fontId="8" fillId="0" borderId="3" xfId="1" quotePrefix="1" applyNumberFormat="1" applyFont="1" applyFill="1" applyBorder="1" applyAlignment="1">
      <alignment horizontal="right" vertical="center" shrinkToFit="1"/>
    </xf>
    <xf numFmtId="3" fontId="8" fillId="0" borderId="3" xfId="4" applyNumberFormat="1" applyFont="1" applyFill="1" applyBorder="1" applyAlignment="1">
      <alignment horizontal="left" vertical="center" wrapText="1"/>
    </xf>
    <xf numFmtId="164" fontId="9" fillId="0" borderId="3" xfId="3" quotePrefix="1" applyNumberFormat="1" applyFont="1" applyFill="1" applyBorder="1" applyAlignment="1">
      <alignment horizontal="center" vertical="center"/>
    </xf>
    <xf numFmtId="49" fontId="8" fillId="0" borderId="3" xfId="4" applyNumberFormat="1" applyFont="1" applyFill="1" applyBorder="1" applyAlignment="1">
      <alignment horizontal="left" vertical="center" wrapText="1"/>
    </xf>
    <xf numFmtId="3" fontId="8" fillId="0" borderId="3" xfId="1" applyNumberFormat="1" applyFont="1" applyFill="1" applyBorder="1" applyAlignment="1">
      <alignment horizontal="right" vertical="center"/>
    </xf>
    <xf numFmtId="0" fontId="7" fillId="0" borderId="3" xfId="4" quotePrefix="1" applyFont="1" applyFill="1" applyBorder="1" applyAlignment="1">
      <alignment horizontal="left" vertical="center" wrapText="1"/>
    </xf>
    <xf numFmtId="3" fontId="7" fillId="0" borderId="3" xfId="0" applyNumberFormat="1" applyFont="1" applyFill="1" applyBorder="1" applyAlignment="1">
      <alignment horizontal="left" vertical="center" wrapText="1"/>
    </xf>
    <xf numFmtId="3" fontId="7" fillId="0" borderId="3" xfId="1" applyNumberFormat="1" applyFont="1" applyFill="1" applyBorder="1" applyAlignment="1">
      <alignment vertical="center"/>
    </xf>
    <xf numFmtId="3" fontId="7" fillId="0" borderId="3" xfId="4" applyNumberFormat="1" applyFont="1" applyFill="1" applyBorder="1" applyAlignment="1">
      <alignment horizontal="right" vertical="center" wrapText="1"/>
    </xf>
    <xf numFmtId="0" fontId="9" fillId="0" borderId="3" xfId="3" applyNumberFormat="1" applyFont="1" applyFill="1" applyBorder="1" applyAlignment="1">
      <alignment horizontal="center" vertical="center"/>
    </xf>
    <xf numFmtId="0" fontId="9" fillId="0" borderId="4" xfId="3" applyNumberFormat="1" applyFont="1" applyFill="1" applyBorder="1" applyAlignment="1">
      <alignment horizontal="center" vertical="center"/>
    </xf>
    <xf numFmtId="164" fontId="3" fillId="0" borderId="4" xfId="3" applyNumberFormat="1" applyFont="1" applyFill="1" applyBorder="1" applyAlignment="1">
      <alignment vertical="center" wrapText="1"/>
    </xf>
    <xf numFmtId="164" fontId="9" fillId="0" borderId="4" xfId="3" applyNumberFormat="1" applyFont="1" applyFill="1" applyBorder="1" applyAlignment="1">
      <alignment vertical="center"/>
    </xf>
    <xf numFmtId="164" fontId="3" fillId="0" borderId="4" xfId="3" applyNumberFormat="1" applyFont="1" applyFill="1" applyBorder="1" applyAlignment="1">
      <alignment vertical="center"/>
    </xf>
    <xf numFmtId="164" fontId="2" fillId="0" borderId="1" xfId="3" applyNumberFormat="1" applyFont="1" applyFill="1" applyBorder="1" applyAlignment="1">
      <alignment horizontal="center" vertical="center" wrapText="1"/>
    </xf>
    <xf numFmtId="0" fontId="4" fillId="0" borderId="0" xfId="2" applyFont="1" applyFill="1" applyAlignment="1">
      <alignment horizontal="center" vertical="center"/>
    </xf>
    <xf numFmtId="0" fontId="5" fillId="0" borderId="0" xfId="2" applyFont="1" applyFill="1" applyAlignment="1">
      <alignment horizontal="center" vertical="center"/>
    </xf>
    <xf numFmtId="164" fontId="2" fillId="0" borderId="1" xfId="3" applyNumberFormat="1" applyFont="1" applyFill="1" applyBorder="1" applyAlignment="1">
      <alignment horizontal="center" vertical="center"/>
    </xf>
  </cellXfs>
  <cellStyles count="5">
    <cellStyle name="Comma 2" xfId="3"/>
    <cellStyle name="Normal" xfId="0" builtinId="0"/>
    <cellStyle name="Normal 230" xfId="2"/>
    <cellStyle name="Normal 4" xfId="4"/>
    <cellStyle name="Normal_Bieu mau (CV )"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279967</xdr:colOff>
      <xdr:row>1</xdr:row>
      <xdr:rowOff>210571</xdr:rowOff>
    </xdr:from>
    <xdr:to>
      <xdr:col>1</xdr:col>
      <xdr:colOff>769824</xdr:colOff>
      <xdr:row>1</xdr:row>
      <xdr:rowOff>210571</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a:off x="279967" y="210571"/>
          <a:ext cx="109945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8"/>
  <sheetViews>
    <sheetView tabSelected="1" view="pageBreakPreview" topLeftCell="A2" zoomScale="70" zoomScaleNormal="80" zoomScaleSheetLayoutView="70" workbookViewId="0">
      <selection activeCell="A6" sqref="A6:T6"/>
    </sheetView>
  </sheetViews>
  <sheetFormatPr defaultRowHeight="15.75" x14ac:dyDescent="0.25"/>
  <cols>
    <col min="1" max="1" width="9.140625" style="10"/>
    <col min="2" max="2" width="52.28515625" style="11" customWidth="1"/>
    <col min="3" max="3" width="24.28515625" style="3" hidden="1" customWidth="1"/>
    <col min="4" max="4" width="14.42578125" style="4" hidden="1" customWidth="1"/>
    <col min="5" max="5" width="14.42578125" style="5" customWidth="1"/>
    <col min="6" max="6" width="17" style="3" customWidth="1"/>
    <col min="7" max="7" width="12.85546875" style="3" bestFit="1" customWidth="1"/>
    <col min="8" max="9" width="12.85546875" style="3" hidden="1" customWidth="1"/>
    <col min="10" max="10" width="14.28515625" style="3" bestFit="1" customWidth="1"/>
    <col min="11" max="11" width="11.5703125" style="3" bestFit="1" customWidth="1"/>
    <col min="12" max="12" width="9.28515625" style="3" bestFit="1" customWidth="1"/>
    <col min="13" max="13" width="11.5703125" style="3" bestFit="1" customWidth="1"/>
    <col min="14" max="14" width="14.28515625" style="3" bestFit="1" customWidth="1"/>
    <col min="15" max="15" width="12.85546875" style="3" bestFit="1" customWidth="1"/>
    <col min="16" max="16" width="14.28515625" style="3" bestFit="1" customWidth="1"/>
    <col min="17" max="17" width="14.42578125" style="3" bestFit="1" customWidth="1"/>
    <col min="18" max="18" width="12.85546875" style="3" customWidth="1"/>
    <col min="19" max="19" width="12.42578125" style="3" customWidth="1"/>
    <col min="20" max="20" width="13.7109375" style="3" customWidth="1"/>
    <col min="21" max="16384" width="9.140625" style="3"/>
  </cols>
  <sheetData>
    <row r="1" spans="1:21" ht="18.75" hidden="1" x14ac:dyDescent="0.25">
      <c r="A1" s="1" t="s">
        <v>0</v>
      </c>
      <c r="B1" s="2"/>
      <c r="T1" s="6" t="s">
        <v>1</v>
      </c>
    </row>
    <row r="2" spans="1:21" ht="18.75" x14ac:dyDescent="0.25">
      <c r="A2" s="1" t="s">
        <v>2</v>
      </c>
      <c r="B2" s="2"/>
      <c r="T2" s="6" t="s">
        <v>389</v>
      </c>
    </row>
    <row r="3" spans="1:21" x14ac:dyDescent="0.25">
      <c r="A3" s="1"/>
      <c r="B3" s="2"/>
      <c r="P3" s="7"/>
    </row>
    <row r="4" spans="1:21" ht="18.75" x14ac:dyDescent="0.25">
      <c r="A4" s="60" t="s">
        <v>3</v>
      </c>
      <c r="B4" s="60"/>
      <c r="C4" s="60"/>
      <c r="D4" s="60"/>
      <c r="E4" s="60"/>
      <c r="F4" s="60"/>
      <c r="G4" s="60"/>
      <c r="H4" s="60"/>
      <c r="I4" s="60"/>
      <c r="J4" s="60"/>
      <c r="K4" s="60"/>
      <c r="L4" s="60"/>
      <c r="M4" s="60"/>
      <c r="N4" s="60"/>
      <c r="O4" s="60"/>
      <c r="P4" s="60"/>
      <c r="Q4" s="60"/>
      <c r="R4" s="60"/>
      <c r="S4" s="60"/>
      <c r="T4" s="60"/>
    </row>
    <row r="5" spans="1:21" ht="18.75" x14ac:dyDescent="0.25">
      <c r="A5" s="60" t="s">
        <v>4</v>
      </c>
      <c r="B5" s="60"/>
      <c r="C5" s="60"/>
      <c r="D5" s="60"/>
      <c r="E5" s="60"/>
      <c r="F5" s="60"/>
      <c r="G5" s="60"/>
      <c r="H5" s="60"/>
      <c r="I5" s="60"/>
      <c r="J5" s="60"/>
      <c r="K5" s="60"/>
      <c r="L5" s="60"/>
      <c r="M5" s="60"/>
      <c r="N5" s="60"/>
      <c r="O5" s="60"/>
      <c r="P5" s="60"/>
      <c r="Q5" s="60"/>
      <c r="R5" s="60"/>
      <c r="S5" s="60"/>
      <c r="T5" s="60"/>
    </row>
    <row r="6" spans="1:21" ht="18.75" x14ac:dyDescent="0.25">
      <c r="A6" s="61" t="s">
        <v>390</v>
      </c>
      <c r="B6" s="61"/>
      <c r="C6" s="61"/>
      <c r="D6" s="61"/>
      <c r="E6" s="61"/>
      <c r="F6" s="61"/>
      <c r="G6" s="61"/>
      <c r="H6" s="61"/>
      <c r="I6" s="61"/>
      <c r="J6" s="61"/>
      <c r="K6" s="61"/>
      <c r="L6" s="61"/>
      <c r="M6" s="61"/>
      <c r="N6" s="61"/>
      <c r="O6" s="61"/>
      <c r="P6" s="61"/>
      <c r="Q6" s="61"/>
      <c r="R6" s="61"/>
      <c r="S6" s="61"/>
      <c r="T6" s="61"/>
    </row>
    <row r="7" spans="1:21" ht="18.75" x14ac:dyDescent="0.25">
      <c r="A7" s="8"/>
      <c r="B7" s="8"/>
      <c r="C7" s="8"/>
      <c r="D7" s="8"/>
      <c r="E7" s="8"/>
      <c r="F7" s="8"/>
      <c r="G7" s="8"/>
      <c r="H7" s="8"/>
      <c r="I7" s="8"/>
      <c r="J7" s="8"/>
      <c r="K7" s="8"/>
      <c r="L7" s="8"/>
      <c r="M7" s="8"/>
      <c r="N7" s="9"/>
      <c r="O7" s="8"/>
      <c r="P7" s="8"/>
      <c r="Q7" s="8"/>
      <c r="R7" s="8"/>
      <c r="S7" s="8"/>
      <c r="T7" s="8"/>
    </row>
    <row r="8" spans="1:21" x14ac:dyDescent="0.25">
      <c r="T8" s="12" t="s">
        <v>5</v>
      </c>
    </row>
    <row r="9" spans="1:21" s="10" customFormat="1" x14ac:dyDescent="0.25">
      <c r="A9" s="62" t="s">
        <v>6</v>
      </c>
      <c r="B9" s="59" t="s">
        <v>7</v>
      </c>
      <c r="C9" s="62" t="s">
        <v>8</v>
      </c>
      <c r="D9" s="59" t="s">
        <v>9</v>
      </c>
      <c r="E9" s="59" t="s">
        <v>9</v>
      </c>
      <c r="F9" s="59" t="s">
        <v>10</v>
      </c>
      <c r="G9" s="59" t="s">
        <v>11</v>
      </c>
      <c r="H9" s="59" t="s">
        <v>12</v>
      </c>
      <c r="I9" s="59" t="s">
        <v>13</v>
      </c>
      <c r="J9" s="59" t="s">
        <v>14</v>
      </c>
      <c r="K9" s="59" t="s">
        <v>15</v>
      </c>
      <c r="L9" s="59" t="s">
        <v>16</v>
      </c>
      <c r="M9" s="59" t="s">
        <v>17</v>
      </c>
      <c r="N9" s="59" t="s">
        <v>18</v>
      </c>
      <c r="O9" s="59" t="s">
        <v>19</v>
      </c>
      <c r="P9" s="59" t="s">
        <v>20</v>
      </c>
      <c r="Q9" s="59"/>
      <c r="R9" s="59" t="s">
        <v>21</v>
      </c>
      <c r="S9" s="59" t="s">
        <v>22</v>
      </c>
      <c r="T9" s="59" t="s">
        <v>23</v>
      </c>
    </row>
    <row r="10" spans="1:21" s="10" customFormat="1" x14ac:dyDescent="0.25">
      <c r="A10" s="62"/>
      <c r="B10" s="59"/>
      <c r="C10" s="62"/>
      <c r="D10" s="59"/>
      <c r="E10" s="59"/>
      <c r="F10" s="59"/>
      <c r="G10" s="59"/>
      <c r="H10" s="59"/>
      <c r="I10" s="59"/>
      <c r="J10" s="59"/>
      <c r="K10" s="59"/>
      <c r="L10" s="59"/>
      <c r="M10" s="59"/>
      <c r="N10" s="59"/>
      <c r="O10" s="59"/>
      <c r="P10" s="59" t="s">
        <v>24</v>
      </c>
      <c r="Q10" s="59" t="s">
        <v>25</v>
      </c>
      <c r="R10" s="59"/>
      <c r="S10" s="59"/>
      <c r="T10" s="59"/>
    </row>
    <row r="11" spans="1:21" s="10" customFormat="1" ht="25.5" customHeight="1" x14ac:dyDescent="0.25">
      <c r="A11" s="62"/>
      <c r="B11" s="59"/>
      <c r="C11" s="62"/>
      <c r="D11" s="59"/>
      <c r="E11" s="59"/>
      <c r="F11" s="59"/>
      <c r="G11" s="59"/>
      <c r="H11" s="59"/>
      <c r="I11" s="59"/>
      <c r="J11" s="59"/>
      <c r="K11" s="59"/>
      <c r="L11" s="59"/>
      <c r="M11" s="59"/>
      <c r="N11" s="59"/>
      <c r="O11" s="59"/>
      <c r="P11" s="59"/>
      <c r="Q11" s="59"/>
      <c r="R11" s="59"/>
      <c r="S11" s="59"/>
      <c r="T11" s="59"/>
    </row>
    <row r="12" spans="1:21" s="10" customFormat="1" ht="20.25" customHeight="1" x14ac:dyDescent="0.25">
      <c r="A12" s="62"/>
      <c r="B12" s="59"/>
      <c r="C12" s="62"/>
      <c r="D12" s="59"/>
      <c r="E12" s="59"/>
      <c r="F12" s="59"/>
      <c r="G12" s="59"/>
      <c r="H12" s="59"/>
      <c r="I12" s="59"/>
      <c r="J12" s="59"/>
      <c r="K12" s="59"/>
      <c r="L12" s="59"/>
      <c r="M12" s="59"/>
      <c r="N12" s="59"/>
      <c r="O12" s="59"/>
      <c r="P12" s="59"/>
      <c r="Q12" s="59"/>
      <c r="R12" s="59"/>
      <c r="S12" s="59"/>
      <c r="T12" s="59"/>
    </row>
    <row r="13" spans="1:21" s="17" customFormat="1" ht="18" customHeight="1" x14ac:dyDescent="0.25">
      <c r="A13" s="13"/>
      <c r="B13" s="14" t="s">
        <v>26</v>
      </c>
      <c r="C13" s="15"/>
      <c r="D13" s="15">
        <v>3789035</v>
      </c>
      <c r="E13" s="15">
        <f>E14+E180</f>
        <v>6814021</v>
      </c>
      <c r="F13" s="15"/>
      <c r="G13" s="15"/>
      <c r="H13" s="15"/>
      <c r="I13" s="15"/>
      <c r="J13" s="15"/>
      <c r="K13" s="15"/>
      <c r="L13" s="15"/>
      <c r="M13" s="15"/>
      <c r="N13" s="15"/>
      <c r="O13" s="15"/>
      <c r="P13" s="15"/>
      <c r="Q13" s="15"/>
      <c r="R13" s="15"/>
      <c r="S13" s="15"/>
      <c r="T13" s="15"/>
      <c r="U13" s="16"/>
    </row>
    <row r="14" spans="1:21" s="17" customFormat="1" ht="17.25" customHeight="1" x14ac:dyDescent="0.25">
      <c r="A14" s="18" t="s">
        <v>27</v>
      </c>
      <c r="B14" s="19" t="s">
        <v>28</v>
      </c>
      <c r="C14" s="20"/>
      <c r="D14" s="20">
        <v>2647035</v>
      </c>
      <c r="E14" s="20">
        <f>E15+E16+E17</f>
        <v>5882021</v>
      </c>
      <c r="F14" s="20"/>
      <c r="G14" s="20"/>
      <c r="H14" s="20"/>
      <c r="I14" s="20"/>
      <c r="J14" s="20"/>
      <c r="K14" s="20"/>
      <c r="L14" s="20"/>
      <c r="M14" s="20"/>
      <c r="N14" s="20"/>
      <c r="O14" s="20"/>
      <c r="P14" s="20"/>
      <c r="Q14" s="20"/>
      <c r="R14" s="20"/>
      <c r="S14" s="20"/>
      <c r="T14" s="20"/>
    </row>
    <row r="15" spans="1:21" ht="16.5" x14ac:dyDescent="0.25">
      <c r="A15" s="18" t="s">
        <v>29</v>
      </c>
      <c r="B15" s="19" t="s">
        <v>30</v>
      </c>
      <c r="C15" s="20"/>
      <c r="D15" s="20">
        <v>4109</v>
      </c>
      <c r="E15" s="21">
        <v>141845</v>
      </c>
      <c r="F15" s="22"/>
      <c r="G15" s="22"/>
      <c r="H15" s="22"/>
      <c r="I15" s="22"/>
      <c r="J15" s="22"/>
      <c r="K15" s="22"/>
      <c r="L15" s="22"/>
      <c r="M15" s="22"/>
      <c r="N15" s="22"/>
      <c r="O15" s="22"/>
      <c r="P15" s="22"/>
      <c r="Q15" s="22"/>
      <c r="R15" s="22"/>
      <c r="S15" s="22"/>
      <c r="T15" s="22"/>
    </row>
    <row r="16" spans="1:21" ht="16.5" x14ac:dyDescent="0.25">
      <c r="A16" s="18" t="s">
        <v>31</v>
      </c>
      <c r="B16" s="19" t="s">
        <v>32</v>
      </c>
      <c r="C16" s="20"/>
      <c r="D16" s="20">
        <v>5000</v>
      </c>
      <c r="E16" s="21">
        <v>15000</v>
      </c>
      <c r="F16" s="22"/>
      <c r="G16" s="22"/>
      <c r="H16" s="22"/>
      <c r="I16" s="22"/>
      <c r="J16" s="22"/>
      <c r="K16" s="22"/>
      <c r="L16" s="22"/>
      <c r="M16" s="22"/>
      <c r="N16" s="22"/>
      <c r="O16" s="22"/>
      <c r="P16" s="22"/>
      <c r="Q16" s="22"/>
      <c r="R16" s="22"/>
      <c r="S16" s="22"/>
      <c r="T16" s="22"/>
    </row>
    <row r="17" spans="1:20" s="17" customFormat="1" x14ac:dyDescent="0.25">
      <c r="A17" s="18" t="s">
        <v>33</v>
      </c>
      <c r="B17" s="19" t="s">
        <v>34</v>
      </c>
      <c r="C17" s="20"/>
      <c r="D17" s="20">
        <v>2637926</v>
      </c>
      <c r="E17" s="20">
        <f>SUM(F17:T17)-P17-Q17</f>
        <v>5725176</v>
      </c>
      <c r="F17" s="20">
        <v>386057</v>
      </c>
      <c r="G17" s="20">
        <v>60000</v>
      </c>
      <c r="H17" s="20">
        <f t="shared" ref="H17:M17" si="0">SUBTOTAL(9,H18:H179)</f>
        <v>90871</v>
      </c>
      <c r="I17" s="20">
        <f t="shared" si="0"/>
        <v>6000</v>
      </c>
      <c r="J17" s="20">
        <v>539385</v>
      </c>
      <c r="K17" s="20">
        <v>17994</v>
      </c>
      <c r="L17" s="20">
        <v>40000</v>
      </c>
      <c r="M17" s="20">
        <f t="shared" si="0"/>
        <v>0</v>
      </c>
      <c r="N17" s="20">
        <v>728507</v>
      </c>
      <c r="O17" s="20">
        <v>1995498</v>
      </c>
      <c r="P17" s="20">
        <v>1453889</v>
      </c>
      <c r="Q17" s="20">
        <v>515984</v>
      </c>
      <c r="R17" s="20">
        <v>7201</v>
      </c>
      <c r="S17" s="20">
        <v>527775</v>
      </c>
      <c r="T17" s="20">
        <v>1325888</v>
      </c>
    </row>
    <row r="18" spans="1:20" s="17" customFormat="1" x14ac:dyDescent="0.25">
      <c r="A18" s="23" t="s">
        <v>35</v>
      </c>
      <c r="B18" s="24" t="s">
        <v>36</v>
      </c>
      <c r="C18" s="20"/>
      <c r="D18" s="20">
        <v>66000</v>
      </c>
      <c r="E18" s="22">
        <f>SUM(E19:E24)</f>
        <v>214546</v>
      </c>
      <c r="F18" s="22">
        <f>SUM(F19:F24)</f>
        <v>27321</v>
      </c>
      <c r="G18" s="22">
        <f t="shared" ref="G18:T18" si="1">SUM(G19:G24)</f>
        <v>0</v>
      </c>
      <c r="H18" s="22">
        <f t="shared" si="1"/>
        <v>0</v>
      </c>
      <c r="I18" s="22">
        <f t="shared" si="1"/>
        <v>0</v>
      </c>
      <c r="J18" s="22">
        <f t="shared" si="1"/>
        <v>0</v>
      </c>
      <c r="K18" s="22">
        <f t="shared" si="1"/>
        <v>0</v>
      </c>
      <c r="L18" s="22">
        <f t="shared" si="1"/>
        <v>0</v>
      </c>
      <c r="M18" s="22">
        <f t="shared" si="1"/>
        <v>0</v>
      </c>
      <c r="N18" s="22">
        <f t="shared" si="1"/>
        <v>0</v>
      </c>
      <c r="O18" s="22">
        <f t="shared" si="1"/>
        <v>0</v>
      </c>
      <c r="P18" s="22">
        <f t="shared" si="1"/>
        <v>0</v>
      </c>
      <c r="Q18" s="22">
        <f t="shared" si="1"/>
        <v>0</v>
      </c>
      <c r="R18" s="22">
        <f t="shared" si="1"/>
        <v>0</v>
      </c>
      <c r="S18" s="22">
        <f t="shared" si="1"/>
        <v>187225</v>
      </c>
      <c r="T18" s="22">
        <f t="shared" si="1"/>
        <v>0</v>
      </c>
    </row>
    <row r="19" spans="1:20" ht="31.5" hidden="1" x14ac:dyDescent="0.25">
      <c r="A19" s="25" t="s">
        <v>37</v>
      </c>
      <c r="B19" s="24" t="s">
        <v>38</v>
      </c>
      <c r="C19" s="22" t="s">
        <v>39</v>
      </c>
      <c r="D19" s="22">
        <v>14500</v>
      </c>
      <c r="E19" s="22">
        <f>SUM(F19:T19)</f>
        <v>14900</v>
      </c>
      <c r="F19" s="26">
        <v>14900</v>
      </c>
      <c r="G19" s="22"/>
      <c r="H19" s="22"/>
      <c r="I19" s="22"/>
      <c r="J19" s="22"/>
      <c r="K19" s="22"/>
      <c r="L19" s="22"/>
      <c r="M19" s="22"/>
      <c r="N19" s="22"/>
      <c r="O19" s="22"/>
      <c r="P19" s="22"/>
      <c r="Q19" s="22"/>
      <c r="R19" s="22"/>
      <c r="S19" s="22"/>
      <c r="T19" s="22"/>
    </row>
    <row r="20" spans="1:20" ht="31.5" hidden="1" x14ac:dyDescent="0.25">
      <c r="A20" s="25" t="s">
        <v>40</v>
      </c>
      <c r="B20" s="27" t="s">
        <v>41</v>
      </c>
      <c r="C20" s="22"/>
      <c r="D20" s="22"/>
      <c r="E20" s="22">
        <f t="shared" ref="E20:E22" si="2">SUM(F20:T20)</f>
        <v>2641</v>
      </c>
      <c r="F20" s="26">
        <v>2641</v>
      </c>
      <c r="G20" s="22"/>
      <c r="H20" s="22"/>
      <c r="I20" s="22"/>
      <c r="J20" s="22"/>
      <c r="K20" s="22"/>
      <c r="L20" s="22"/>
      <c r="M20" s="22"/>
      <c r="N20" s="22"/>
      <c r="O20" s="22"/>
      <c r="P20" s="22"/>
      <c r="Q20" s="22"/>
      <c r="R20" s="22"/>
      <c r="S20" s="22"/>
      <c r="T20" s="22"/>
    </row>
    <row r="21" spans="1:20" ht="31.5" hidden="1" x14ac:dyDescent="0.25">
      <c r="A21" s="25" t="s">
        <v>42</v>
      </c>
      <c r="B21" s="27" t="s">
        <v>43</v>
      </c>
      <c r="C21" s="22"/>
      <c r="D21" s="22"/>
      <c r="E21" s="22">
        <f t="shared" si="2"/>
        <v>3780</v>
      </c>
      <c r="F21" s="26">
        <v>3780</v>
      </c>
      <c r="G21" s="22"/>
      <c r="H21" s="22"/>
      <c r="I21" s="22"/>
      <c r="J21" s="22"/>
      <c r="K21" s="22"/>
      <c r="L21" s="22"/>
      <c r="M21" s="22"/>
      <c r="N21" s="22"/>
      <c r="O21" s="22"/>
      <c r="P21" s="22"/>
      <c r="Q21" s="22"/>
      <c r="R21" s="22"/>
      <c r="S21" s="22"/>
      <c r="T21" s="22"/>
    </row>
    <row r="22" spans="1:20" ht="31.5" hidden="1" x14ac:dyDescent="0.25">
      <c r="A22" s="25" t="s">
        <v>44</v>
      </c>
      <c r="B22" s="28" t="s">
        <v>45</v>
      </c>
      <c r="C22" s="22"/>
      <c r="D22" s="22"/>
      <c r="E22" s="22">
        <f t="shared" si="2"/>
        <v>6000</v>
      </c>
      <c r="F22" s="26">
        <v>6000</v>
      </c>
      <c r="G22" s="22"/>
      <c r="H22" s="22"/>
      <c r="I22" s="22"/>
      <c r="J22" s="22"/>
      <c r="K22" s="22"/>
      <c r="L22" s="22"/>
      <c r="M22" s="22"/>
      <c r="N22" s="22"/>
      <c r="O22" s="22"/>
      <c r="P22" s="22"/>
      <c r="Q22" s="22"/>
      <c r="R22" s="22"/>
      <c r="S22" s="22"/>
      <c r="T22" s="22"/>
    </row>
    <row r="23" spans="1:20" ht="47.25" hidden="1" x14ac:dyDescent="0.25">
      <c r="A23" s="25" t="s">
        <v>46</v>
      </c>
      <c r="B23" s="28" t="s">
        <v>47</v>
      </c>
      <c r="C23" s="22"/>
      <c r="D23" s="22"/>
      <c r="E23" s="22">
        <f>SUM(F23:T23)</f>
        <v>20000</v>
      </c>
      <c r="F23" s="26"/>
      <c r="G23" s="22"/>
      <c r="H23" s="22"/>
      <c r="I23" s="22"/>
      <c r="J23" s="22"/>
      <c r="K23" s="22"/>
      <c r="L23" s="22"/>
      <c r="M23" s="22"/>
      <c r="N23" s="22"/>
      <c r="O23" s="22"/>
      <c r="P23" s="22"/>
      <c r="Q23" s="22"/>
      <c r="R23" s="22"/>
      <c r="S23" s="29">
        <v>20000</v>
      </c>
      <c r="T23" s="22"/>
    </row>
    <row r="24" spans="1:20" ht="31.5" hidden="1" x14ac:dyDescent="0.25">
      <c r="A24" s="25" t="s">
        <v>48</v>
      </c>
      <c r="B24" s="28" t="s">
        <v>49</v>
      </c>
      <c r="C24" s="22"/>
      <c r="D24" s="22"/>
      <c r="E24" s="22">
        <f>SUM(F24:T24)</f>
        <v>167225</v>
      </c>
      <c r="F24" s="26"/>
      <c r="G24" s="22"/>
      <c r="H24" s="22"/>
      <c r="I24" s="22"/>
      <c r="J24" s="22"/>
      <c r="K24" s="22"/>
      <c r="L24" s="22"/>
      <c r="M24" s="22"/>
      <c r="N24" s="22"/>
      <c r="O24" s="22"/>
      <c r="P24" s="22"/>
      <c r="Q24" s="22"/>
      <c r="R24" s="22"/>
      <c r="S24" s="29">
        <v>167225</v>
      </c>
      <c r="T24" s="22"/>
    </row>
    <row r="25" spans="1:20" s="17" customFormat="1" x14ac:dyDescent="0.25">
      <c r="A25" s="23" t="s">
        <v>50</v>
      </c>
      <c r="B25" s="24" t="s">
        <v>51</v>
      </c>
      <c r="C25" s="20"/>
      <c r="D25" s="20">
        <v>0</v>
      </c>
      <c r="E25" s="22">
        <f>SUM(E26:E27)</f>
        <v>60000</v>
      </c>
      <c r="F25" s="20">
        <f>SUM(F26:F27)</f>
        <v>0</v>
      </c>
      <c r="G25" s="22">
        <f t="shared" ref="G25:T25" si="3">SUM(G26:G27)</f>
        <v>60000</v>
      </c>
      <c r="H25" s="20">
        <f t="shared" si="3"/>
        <v>0</v>
      </c>
      <c r="I25" s="20">
        <f t="shared" si="3"/>
        <v>0</v>
      </c>
      <c r="J25" s="20">
        <f t="shared" si="3"/>
        <v>0</v>
      </c>
      <c r="K25" s="20">
        <f t="shared" si="3"/>
        <v>0</v>
      </c>
      <c r="L25" s="20">
        <f t="shared" si="3"/>
        <v>0</v>
      </c>
      <c r="M25" s="20">
        <f t="shared" si="3"/>
        <v>0</v>
      </c>
      <c r="N25" s="20">
        <f t="shared" si="3"/>
        <v>0</v>
      </c>
      <c r="O25" s="20">
        <f t="shared" si="3"/>
        <v>0</v>
      </c>
      <c r="P25" s="20">
        <f t="shared" si="3"/>
        <v>0</v>
      </c>
      <c r="Q25" s="20">
        <f t="shared" si="3"/>
        <v>0</v>
      </c>
      <c r="R25" s="20">
        <f t="shared" si="3"/>
        <v>0</v>
      </c>
      <c r="S25" s="20">
        <f t="shared" si="3"/>
        <v>0</v>
      </c>
      <c r="T25" s="20">
        <f t="shared" si="3"/>
        <v>0</v>
      </c>
    </row>
    <row r="26" spans="1:20" ht="37.5" hidden="1" x14ac:dyDescent="0.25">
      <c r="A26" s="25" t="s">
        <v>52</v>
      </c>
      <c r="B26" s="30" t="s">
        <v>53</v>
      </c>
      <c r="C26" s="22"/>
      <c r="D26" s="22">
        <v>0</v>
      </c>
      <c r="E26" s="22">
        <f t="shared" ref="E26:E27" si="4">SUM(F26:T26)</f>
        <v>30000</v>
      </c>
      <c r="F26" s="22"/>
      <c r="G26" s="31">
        <v>30000</v>
      </c>
      <c r="H26" s="22"/>
      <c r="I26" s="22"/>
      <c r="J26" s="22"/>
      <c r="K26" s="22"/>
      <c r="L26" s="22"/>
      <c r="M26" s="22"/>
      <c r="N26" s="22"/>
      <c r="O26" s="22"/>
      <c r="P26" s="22"/>
      <c r="Q26" s="22"/>
      <c r="R26" s="22"/>
      <c r="S26" s="22"/>
      <c r="T26" s="22"/>
    </row>
    <row r="27" spans="1:20" ht="18.75" hidden="1" x14ac:dyDescent="0.25">
      <c r="A27" s="25" t="s">
        <v>54</v>
      </c>
      <c r="B27" s="30" t="s">
        <v>55</v>
      </c>
      <c r="C27" s="22" t="s">
        <v>56</v>
      </c>
      <c r="D27" s="22">
        <v>0</v>
      </c>
      <c r="E27" s="22">
        <f t="shared" si="4"/>
        <v>30000</v>
      </c>
      <c r="F27" s="22"/>
      <c r="G27" s="31">
        <v>30000</v>
      </c>
      <c r="H27" s="22"/>
      <c r="I27" s="22"/>
      <c r="J27" s="22"/>
      <c r="K27" s="22"/>
      <c r="L27" s="22"/>
      <c r="M27" s="22"/>
      <c r="N27" s="22"/>
      <c r="O27" s="22"/>
      <c r="P27" s="22"/>
      <c r="Q27" s="22"/>
      <c r="R27" s="22"/>
      <c r="S27" s="22"/>
      <c r="T27" s="22"/>
    </row>
    <row r="28" spans="1:20" s="17" customFormat="1" x14ac:dyDescent="0.25">
      <c r="A28" s="25" t="s">
        <v>57</v>
      </c>
      <c r="B28" s="24" t="s">
        <v>58</v>
      </c>
      <c r="C28" s="20"/>
      <c r="D28" s="20"/>
      <c r="E28" s="22">
        <f>SUM(E29:E36)</f>
        <v>539385</v>
      </c>
      <c r="F28" s="20">
        <f>SUM(F29:F36)</f>
        <v>0</v>
      </c>
      <c r="G28" s="20">
        <f t="shared" ref="G28:T28" si="5">SUM(G29:G36)</f>
        <v>0</v>
      </c>
      <c r="H28" s="20">
        <f t="shared" si="5"/>
        <v>0</v>
      </c>
      <c r="I28" s="20">
        <f t="shared" si="5"/>
        <v>0</v>
      </c>
      <c r="J28" s="22">
        <f t="shared" si="5"/>
        <v>539385</v>
      </c>
      <c r="K28" s="20">
        <f t="shared" si="5"/>
        <v>0</v>
      </c>
      <c r="L28" s="20">
        <f t="shared" si="5"/>
        <v>0</v>
      </c>
      <c r="M28" s="20">
        <f t="shared" si="5"/>
        <v>0</v>
      </c>
      <c r="N28" s="20">
        <f t="shared" si="5"/>
        <v>0</v>
      </c>
      <c r="O28" s="20">
        <f t="shared" si="5"/>
        <v>0</v>
      </c>
      <c r="P28" s="20">
        <f t="shared" si="5"/>
        <v>0</v>
      </c>
      <c r="Q28" s="20">
        <f t="shared" si="5"/>
        <v>0</v>
      </c>
      <c r="R28" s="20">
        <f t="shared" si="5"/>
        <v>0</v>
      </c>
      <c r="S28" s="20">
        <f t="shared" si="5"/>
        <v>0</v>
      </c>
      <c r="T28" s="20">
        <f t="shared" si="5"/>
        <v>0</v>
      </c>
    </row>
    <row r="29" spans="1:20" ht="18.75" hidden="1" x14ac:dyDescent="0.25">
      <c r="A29" s="25" t="s">
        <v>59</v>
      </c>
      <c r="B29" s="32" t="s">
        <v>60</v>
      </c>
      <c r="C29" s="22" t="s">
        <v>61</v>
      </c>
      <c r="D29" s="22">
        <v>20000</v>
      </c>
      <c r="E29" s="22">
        <f>SUM(F29:T29)</f>
        <v>10000</v>
      </c>
      <c r="F29" s="22"/>
      <c r="G29" s="22"/>
      <c r="H29" s="22"/>
      <c r="I29" s="22"/>
      <c r="J29" s="31">
        <v>10000</v>
      </c>
      <c r="K29" s="22"/>
      <c r="L29" s="22"/>
      <c r="M29" s="22"/>
      <c r="N29" s="22"/>
      <c r="O29" s="22"/>
      <c r="P29" s="22"/>
      <c r="Q29" s="22"/>
      <c r="R29" s="22"/>
      <c r="S29" s="22"/>
      <c r="T29" s="22"/>
    </row>
    <row r="30" spans="1:20" ht="18.75" hidden="1" x14ac:dyDescent="0.25">
      <c r="A30" s="25" t="s">
        <v>62</v>
      </c>
      <c r="B30" s="33" t="s">
        <v>63</v>
      </c>
      <c r="C30" s="22" t="s">
        <v>61</v>
      </c>
      <c r="D30" s="22">
        <v>25000</v>
      </c>
      <c r="E30" s="22">
        <f>SUM(F30:T30)</f>
        <v>101000</v>
      </c>
      <c r="F30" s="22"/>
      <c r="G30" s="22"/>
      <c r="H30" s="22"/>
      <c r="I30" s="22"/>
      <c r="J30" s="31">
        <v>101000</v>
      </c>
      <c r="K30" s="22"/>
      <c r="L30" s="22"/>
      <c r="M30" s="22"/>
      <c r="N30" s="22"/>
      <c r="O30" s="22"/>
      <c r="P30" s="22"/>
      <c r="Q30" s="22"/>
      <c r="R30" s="22"/>
      <c r="S30" s="22"/>
      <c r="T30" s="22"/>
    </row>
    <row r="31" spans="1:20" ht="18.75" hidden="1" x14ac:dyDescent="0.25">
      <c r="A31" s="25" t="s">
        <v>64</v>
      </c>
      <c r="B31" s="34" t="s">
        <v>65</v>
      </c>
      <c r="C31" s="22"/>
      <c r="D31" s="22"/>
      <c r="E31" s="22">
        <f t="shared" ref="E31:E36" si="6">SUM(F31:T31)</f>
        <v>10000</v>
      </c>
      <c r="F31" s="22"/>
      <c r="G31" s="22"/>
      <c r="H31" s="22"/>
      <c r="I31" s="22"/>
      <c r="J31" s="31">
        <v>10000</v>
      </c>
      <c r="K31" s="22"/>
      <c r="L31" s="22"/>
      <c r="M31" s="22"/>
      <c r="N31" s="22"/>
      <c r="O31" s="22"/>
      <c r="P31" s="22"/>
      <c r="Q31" s="22"/>
      <c r="R31" s="22"/>
      <c r="S31" s="22"/>
      <c r="T31" s="22"/>
    </row>
    <row r="32" spans="1:20" ht="37.5" hidden="1" x14ac:dyDescent="0.25">
      <c r="A32" s="25" t="s">
        <v>66</v>
      </c>
      <c r="B32" s="34" t="s">
        <v>67</v>
      </c>
      <c r="C32" s="22"/>
      <c r="D32" s="22"/>
      <c r="E32" s="22">
        <f t="shared" si="6"/>
        <v>10000</v>
      </c>
      <c r="F32" s="22"/>
      <c r="G32" s="22"/>
      <c r="H32" s="22"/>
      <c r="I32" s="22"/>
      <c r="J32" s="31">
        <v>10000</v>
      </c>
      <c r="K32" s="22"/>
      <c r="L32" s="22"/>
      <c r="M32" s="22"/>
      <c r="N32" s="22"/>
      <c r="O32" s="22"/>
      <c r="P32" s="22"/>
      <c r="Q32" s="22"/>
      <c r="R32" s="22"/>
      <c r="S32" s="22"/>
      <c r="T32" s="22"/>
    </row>
    <row r="33" spans="1:20" ht="56.25" hidden="1" x14ac:dyDescent="0.25">
      <c r="A33" s="25" t="s">
        <v>68</v>
      </c>
      <c r="B33" s="34" t="s">
        <v>69</v>
      </c>
      <c r="C33" s="22"/>
      <c r="D33" s="22"/>
      <c r="E33" s="22">
        <f t="shared" si="6"/>
        <v>68000</v>
      </c>
      <c r="F33" s="22"/>
      <c r="G33" s="22"/>
      <c r="H33" s="22"/>
      <c r="I33" s="22"/>
      <c r="J33" s="31">
        <v>68000</v>
      </c>
      <c r="K33" s="22"/>
      <c r="L33" s="22"/>
      <c r="M33" s="22"/>
      <c r="N33" s="22"/>
      <c r="O33" s="22"/>
      <c r="P33" s="22"/>
      <c r="Q33" s="22"/>
      <c r="R33" s="22"/>
      <c r="S33" s="22"/>
      <c r="T33" s="22"/>
    </row>
    <row r="34" spans="1:20" ht="37.5" hidden="1" x14ac:dyDescent="0.25">
      <c r="A34" s="25" t="s">
        <v>70</v>
      </c>
      <c r="B34" s="34" t="s">
        <v>71</v>
      </c>
      <c r="C34" s="22"/>
      <c r="D34" s="22"/>
      <c r="E34" s="22">
        <f t="shared" si="6"/>
        <v>160000</v>
      </c>
      <c r="F34" s="22"/>
      <c r="G34" s="22"/>
      <c r="H34" s="22"/>
      <c r="I34" s="22"/>
      <c r="J34" s="29">
        <v>160000</v>
      </c>
      <c r="K34" s="22"/>
      <c r="L34" s="22"/>
      <c r="M34" s="22"/>
      <c r="N34" s="22"/>
      <c r="O34" s="22"/>
      <c r="P34" s="22"/>
      <c r="Q34" s="22"/>
      <c r="R34" s="22"/>
      <c r="S34" s="22"/>
      <c r="T34" s="22"/>
    </row>
    <row r="35" spans="1:20" ht="56.25" hidden="1" x14ac:dyDescent="0.25">
      <c r="A35" s="25" t="s">
        <v>72</v>
      </c>
      <c r="B35" s="34" t="s">
        <v>73</v>
      </c>
      <c r="C35" s="22"/>
      <c r="D35" s="22"/>
      <c r="E35" s="22">
        <f t="shared" si="6"/>
        <v>170000</v>
      </c>
      <c r="F35" s="22"/>
      <c r="G35" s="22"/>
      <c r="H35" s="22"/>
      <c r="I35" s="22"/>
      <c r="J35" s="29">
        <v>170000</v>
      </c>
      <c r="K35" s="22"/>
      <c r="L35" s="22"/>
      <c r="M35" s="22"/>
      <c r="N35" s="22"/>
      <c r="O35" s="22"/>
      <c r="P35" s="22"/>
      <c r="Q35" s="22"/>
      <c r="R35" s="22"/>
      <c r="S35" s="22"/>
      <c r="T35" s="22"/>
    </row>
    <row r="36" spans="1:20" ht="37.5" hidden="1" x14ac:dyDescent="0.25">
      <c r="A36" s="25" t="s">
        <v>74</v>
      </c>
      <c r="B36" s="34" t="s">
        <v>75</v>
      </c>
      <c r="C36" s="22"/>
      <c r="D36" s="22"/>
      <c r="E36" s="22">
        <f t="shared" si="6"/>
        <v>10385</v>
      </c>
      <c r="F36" s="22"/>
      <c r="G36" s="22"/>
      <c r="H36" s="22"/>
      <c r="I36" s="22"/>
      <c r="J36" s="29">
        <v>10385</v>
      </c>
      <c r="K36" s="22"/>
      <c r="L36" s="22"/>
      <c r="M36" s="22"/>
      <c r="N36" s="22"/>
      <c r="O36" s="22"/>
      <c r="P36" s="22"/>
      <c r="Q36" s="22"/>
      <c r="R36" s="22"/>
      <c r="S36" s="22"/>
      <c r="T36" s="22"/>
    </row>
    <row r="37" spans="1:20" s="17" customFormat="1" x14ac:dyDescent="0.25">
      <c r="A37" s="25" t="s">
        <v>76</v>
      </c>
      <c r="B37" s="24" t="s">
        <v>77</v>
      </c>
      <c r="C37" s="20"/>
      <c r="D37" s="20">
        <v>345700</v>
      </c>
      <c r="E37" s="22">
        <f>SUBTOTAL(9,E38:E38)</f>
        <v>1490</v>
      </c>
      <c r="F37" s="22">
        <f>F38</f>
        <v>0</v>
      </c>
      <c r="G37" s="22">
        <f t="shared" ref="G37:T37" si="7">G38</f>
        <v>0</v>
      </c>
      <c r="H37" s="22">
        <f t="shared" si="7"/>
        <v>0</v>
      </c>
      <c r="I37" s="22">
        <f t="shared" si="7"/>
        <v>0</v>
      </c>
      <c r="J37" s="22">
        <f t="shared" si="7"/>
        <v>0</v>
      </c>
      <c r="K37" s="22">
        <f t="shared" si="7"/>
        <v>0</v>
      </c>
      <c r="L37" s="22">
        <f t="shared" si="7"/>
        <v>0</v>
      </c>
      <c r="M37" s="22">
        <f t="shared" si="7"/>
        <v>0</v>
      </c>
      <c r="N37" s="22">
        <f t="shared" si="7"/>
        <v>0</v>
      </c>
      <c r="O37" s="22">
        <f t="shared" si="7"/>
        <v>0</v>
      </c>
      <c r="P37" s="22">
        <f t="shared" si="7"/>
        <v>0</v>
      </c>
      <c r="Q37" s="22">
        <f t="shared" si="7"/>
        <v>0</v>
      </c>
      <c r="R37" s="22">
        <f t="shared" si="7"/>
        <v>0</v>
      </c>
      <c r="S37" s="22">
        <f t="shared" si="7"/>
        <v>0</v>
      </c>
      <c r="T37" s="22">
        <f t="shared" si="7"/>
        <v>1490</v>
      </c>
    </row>
    <row r="38" spans="1:20" ht="31.5" hidden="1" x14ac:dyDescent="0.25">
      <c r="A38" s="25" t="s">
        <v>78</v>
      </c>
      <c r="B38" s="24" t="s">
        <v>79</v>
      </c>
      <c r="C38" s="22" t="s">
        <v>58</v>
      </c>
      <c r="D38" s="22">
        <v>13700</v>
      </c>
      <c r="E38" s="22">
        <f>SUM(F38:T38)</f>
        <v>1490</v>
      </c>
      <c r="F38" s="22"/>
      <c r="G38" s="22"/>
      <c r="H38" s="22"/>
      <c r="I38" s="22"/>
      <c r="J38" s="22"/>
      <c r="K38" s="22"/>
      <c r="L38" s="22"/>
      <c r="M38" s="22"/>
      <c r="N38" s="22"/>
      <c r="O38" s="22"/>
      <c r="P38" s="22"/>
      <c r="Q38" s="22"/>
      <c r="R38" s="22"/>
      <c r="S38" s="22"/>
      <c r="T38" s="29">
        <v>1490</v>
      </c>
    </row>
    <row r="39" spans="1:20" s="17" customFormat="1" x14ac:dyDescent="0.25">
      <c r="A39" s="25" t="s">
        <v>80</v>
      </c>
      <c r="B39" s="24" t="s">
        <v>81</v>
      </c>
      <c r="C39" s="20"/>
      <c r="D39" s="20">
        <v>4500</v>
      </c>
      <c r="E39" s="22">
        <f>SUBTOTAL(9,E40:E40)</f>
        <v>10000</v>
      </c>
      <c r="F39" s="22">
        <f>F40</f>
        <v>0</v>
      </c>
      <c r="G39" s="22">
        <f t="shared" ref="G39:T39" si="8">G40</f>
        <v>0</v>
      </c>
      <c r="H39" s="22">
        <f t="shared" si="8"/>
        <v>0</v>
      </c>
      <c r="I39" s="22">
        <f t="shared" si="8"/>
        <v>0</v>
      </c>
      <c r="J39" s="22">
        <f t="shared" si="8"/>
        <v>0</v>
      </c>
      <c r="K39" s="22">
        <f t="shared" si="8"/>
        <v>0</v>
      </c>
      <c r="L39" s="22">
        <f t="shared" si="8"/>
        <v>0</v>
      </c>
      <c r="M39" s="22">
        <f t="shared" si="8"/>
        <v>0</v>
      </c>
      <c r="N39" s="22">
        <f t="shared" si="8"/>
        <v>10000</v>
      </c>
      <c r="O39" s="22">
        <f t="shared" si="8"/>
        <v>0</v>
      </c>
      <c r="P39" s="22">
        <f t="shared" si="8"/>
        <v>0</v>
      </c>
      <c r="Q39" s="22">
        <f t="shared" si="8"/>
        <v>0</v>
      </c>
      <c r="R39" s="22">
        <f t="shared" si="8"/>
        <v>0</v>
      </c>
      <c r="S39" s="22">
        <f t="shared" si="8"/>
        <v>0</v>
      </c>
      <c r="T39" s="22">
        <f t="shared" si="8"/>
        <v>0</v>
      </c>
    </row>
    <row r="40" spans="1:20" ht="31.5" hidden="1" x14ac:dyDescent="0.25">
      <c r="A40" s="25" t="s">
        <v>82</v>
      </c>
      <c r="B40" s="24" t="s">
        <v>83</v>
      </c>
      <c r="C40" s="22" t="s">
        <v>84</v>
      </c>
      <c r="D40" s="22">
        <v>4500</v>
      </c>
      <c r="E40" s="22">
        <f>SUM(F40:T40)</f>
        <v>10000</v>
      </c>
      <c r="F40" s="22"/>
      <c r="G40" s="22"/>
      <c r="H40" s="22"/>
      <c r="I40" s="22"/>
      <c r="J40" s="22"/>
      <c r="K40" s="22"/>
      <c r="L40" s="22"/>
      <c r="M40" s="22"/>
      <c r="N40" s="35">
        <v>10000</v>
      </c>
      <c r="O40" s="22"/>
      <c r="P40" s="22"/>
      <c r="Q40" s="22"/>
      <c r="R40" s="22"/>
      <c r="S40" s="22"/>
      <c r="T40" s="22"/>
    </row>
    <row r="41" spans="1:20" s="17" customFormat="1" x14ac:dyDescent="0.25">
      <c r="A41" s="25" t="s">
        <v>85</v>
      </c>
      <c r="B41" s="24" t="s">
        <v>86</v>
      </c>
      <c r="C41" s="20"/>
      <c r="D41" s="20">
        <v>18851</v>
      </c>
      <c r="E41" s="22">
        <f>SUM(E42:E54)</f>
        <v>273390</v>
      </c>
      <c r="F41" s="22">
        <f>SUM(F42:F54)</f>
        <v>0</v>
      </c>
      <c r="G41" s="22">
        <f t="shared" ref="G41:T41" si="9">SUM(G42:G54)</f>
        <v>0</v>
      </c>
      <c r="H41" s="22">
        <f t="shared" si="9"/>
        <v>0</v>
      </c>
      <c r="I41" s="22">
        <f t="shared" si="9"/>
        <v>0</v>
      </c>
      <c r="J41" s="22">
        <f t="shared" si="9"/>
        <v>0</v>
      </c>
      <c r="K41" s="22">
        <f t="shared" si="9"/>
        <v>0</v>
      </c>
      <c r="L41" s="22">
        <f t="shared" si="9"/>
        <v>0</v>
      </c>
      <c r="M41" s="22">
        <f t="shared" si="9"/>
        <v>0</v>
      </c>
      <c r="N41" s="22">
        <f t="shared" si="9"/>
        <v>0</v>
      </c>
      <c r="O41" s="22">
        <f t="shared" si="9"/>
        <v>0</v>
      </c>
      <c r="P41" s="22">
        <f t="shared" si="9"/>
        <v>0</v>
      </c>
      <c r="Q41" s="22">
        <f t="shared" si="9"/>
        <v>106133</v>
      </c>
      <c r="R41" s="22">
        <f t="shared" si="9"/>
        <v>0</v>
      </c>
      <c r="S41" s="22">
        <f t="shared" si="9"/>
        <v>167257</v>
      </c>
      <c r="T41" s="22">
        <f t="shared" si="9"/>
        <v>0</v>
      </c>
    </row>
    <row r="42" spans="1:20" ht="18.75" hidden="1" x14ac:dyDescent="0.25">
      <c r="A42" s="25" t="s">
        <v>87</v>
      </c>
      <c r="B42" s="24" t="s">
        <v>88</v>
      </c>
      <c r="C42" s="22" t="s">
        <v>89</v>
      </c>
      <c r="D42" s="22">
        <v>18851</v>
      </c>
      <c r="E42" s="22">
        <f>SUM(F42:T42)</f>
        <v>8000</v>
      </c>
      <c r="F42" s="22"/>
      <c r="G42" s="22"/>
      <c r="H42" s="22"/>
      <c r="I42" s="22"/>
      <c r="J42" s="22"/>
      <c r="K42" s="22"/>
      <c r="L42" s="22"/>
      <c r="M42" s="22"/>
      <c r="N42" s="22"/>
      <c r="O42" s="22"/>
      <c r="P42" s="22"/>
      <c r="Q42" s="31">
        <v>8000</v>
      </c>
      <c r="R42" s="22"/>
      <c r="S42" s="22"/>
      <c r="T42" s="22"/>
    </row>
    <row r="43" spans="1:20" ht="75" hidden="1" x14ac:dyDescent="0.25">
      <c r="A43" s="25" t="s">
        <v>90</v>
      </c>
      <c r="B43" s="36" t="s">
        <v>91</v>
      </c>
      <c r="C43" s="22"/>
      <c r="D43" s="22"/>
      <c r="E43" s="22">
        <f t="shared" ref="E43:E54" si="10">SUM(F43:T43)</f>
        <v>9000</v>
      </c>
      <c r="F43" s="22"/>
      <c r="G43" s="22"/>
      <c r="H43" s="22"/>
      <c r="I43" s="22"/>
      <c r="J43" s="22"/>
      <c r="K43" s="22"/>
      <c r="L43" s="22"/>
      <c r="M43" s="22"/>
      <c r="N43" s="22"/>
      <c r="O43" s="22"/>
      <c r="P43" s="22"/>
      <c r="Q43" s="37">
        <v>9000</v>
      </c>
      <c r="R43" s="22"/>
      <c r="S43" s="22"/>
      <c r="T43" s="22"/>
    </row>
    <row r="44" spans="1:20" ht="18.75" hidden="1" x14ac:dyDescent="0.25">
      <c r="A44" s="25" t="s">
        <v>92</v>
      </c>
      <c r="B44" s="36" t="s">
        <v>93</v>
      </c>
      <c r="C44" s="22"/>
      <c r="D44" s="22"/>
      <c r="E44" s="22">
        <f t="shared" si="10"/>
        <v>85000</v>
      </c>
      <c r="F44" s="22"/>
      <c r="G44" s="22"/>
      <c r="H44" s="22"/>
      <c r="I44" s="22"/>
      <c r="J44" s="22"/>
      <c r="K44" s="22"/>
      <c r="L44" s="22"/>
      <c r="M44" s="22"/>
      <c r="N44" s="22"/>
      <c r="O44" s="22"/>
      <c r="P44" s="22"/>
      <c r="Q44" s="29">
        <v>85000</v>
      </c>
      <c r="R44" s="22"/>
      <c r="S44" s="22"/>
      <c r="T44" s="22"/>
    </row>
    <row r="45" spans="1:20" ht="37.5" hidden="1" x14ac:dyDescent="0.25">
      <c r="A45" s="25" t="s">
        <v>94</v>
      </c>
      <c r="B45" s="36" t="s">
        <v>95</v>
      </c>
      <c r="C45" s="22"/>
      <c r="D45" s="22"/>
      <c r="E45" s="22">
        <f t="shared" si="10"/>
        <v>1000</v>
      </c>
      <c r="F45" s="22"/>
      <c r="G45" s="22"/>
      <c r="H45" s="22"/>
      <c r="I45" s="22"/>
      <c r="J45" s="22"/>
      <c r="K45" s="22"/>
      <c r="L45" s="22"/>
      <c r="M45" s="22"/>
      <c r="N45" s="22"/>
      <c r="O45" s="22"/>
      <c r="P45" s="22"/>
      <c r="Q45" s="31">
        <v>1000</v>
      </c>
      <c r="R45" s="22"/>
      <c r="S45" s="22"/>
      <c r="T45" s="22"/>
    </row>
    <row r="46" spans="1:20" ht="37.5" hidden="1" x14ac:dyDescent="0.25">
      <c r="A46" s="25" t="s">
        <v>96</v>
      </c>
      <c r="B46" s="36" t="s">
        <v>97</v>
      </c>
      <c r="C46" s="22"/>
      <c r="D46" s="22"/>
      <c r="E46" s="22">
        <f t="shared" si="10"/>
        <v>300</v>
      </c>
      <c r="F46" s="22"/>
      <c r="G46" s="22"/>
      <c r="H46" s="22"/>
      <c r="I46" s="22"/>
      <c r="J46" s="22"/>
      <c r="K46" s="22"/>
      <c r="L46" s="22"/>
      <c r="M46" s="22"/>
      <c r="N46" s="22"/>
      <c r="O46" s="22"/>
      <c r="P46" s="22"/>
      <c r="Q46" s="31">
        <v>300</v>
      </c>
      <c r="R46" s="22"/>
      <c r="S46" s="22"/>
      <c r="T46" s="22"/>
    </row>
    <row r="47" spans="1:20" ht="56.25" hidden="1" x14ac:dyDescent="0.25">
      <c r="A47" s="25" t="s">
        <v>98</v>
      </c>
      <c r="B47" s="36" t="s">
        <v>99</v>
      </c>
      <c r="C47" s="22"/>
      <c r="D47" s="22"/>
      <c r="E47" s="22">
        <f t="shared" si="10"/>
        <v>1933</v>
      </c>
      <c r="F47" s="22"/>
      <c r="G47" s="22"/>
      <c r="H47" s="22"/>
      <c r="I47" s="22"/>
      <c r="J47" s="22"/>
      <c r="K47" s="22"/>
      <c r="L47" s="22"/>
      <c r="M47" s="22"/>
      <c r="N47" s="22"/>
      <c r="O47" s="22"/>
      <c r="P47" s="22"/>
      <c r="Q47" s="31">
        <v>1933</v>
      </c>
      <c r="R47" s="22"/>
      <c r="S47" s="22"/>
      <c r="T47" s="22"/>
    </row>
    <row r="48" spans="1:20" ht="37.5" hidden="1" x14ac:dyDescent="0.25">
      <c r="A48" s="25" t="s">
        <v>100</v>
      </c>
      <c r="B48" s="32" t="s">
        <v>101</v>
      </c>
      <c r="C48" s="22"/>
      <c r="D48" s="22"/>
      <c r="E48" s="22">
        <f t="shared" si="10"/>
        <v>300</v>
      </c>
      <c r="F48" s="22"/>
      <c r="G48" s="22"/>
      <c r="H48" s="22"/>
      <c r="I48" s="22"/>
      <c r="J48" s="22"/>
      <c r="K48" s="22"/>
      <c r="L48" s="22"/>
      <c r="M48" s="22"/>
      <c r="N48" s="22"/>
      <c r="O48" s="22"/>
      <c r="P48" s="22"/>
      <c r="Q48" s="31">
        <v>300</v>
      </c>
      <c r="R48" s="22"/>
      <c r="S48" s="22"/>
      <c r="T48" s="22"/>
    </row>
    <row r="49" spans="1:20" ht="37.5" hidden="1" x14ac:dyDescent="0.25">
      <c r="A49" s="25" t="s">
        <v>102</v>
      </c>
      <c r="B49" s="32" t="s">
        <v>103</v>
      </c>
      <c r="C49" s="22"/>
      <c r="D49" s="22"/>
      <c r="E49" s="22">
        <f t="shared" si="10"/>
        <v>100</v>
      </c>
      <c r="F49" s="22"/>
      <c r="G49" s="22"/>
      <c r="H49" s="22"/>
      <c r="I49" s="22"/>
      <c r="J49" s="22"/>
      <c r="K49" s="22"/>
      <c r="L49" s="22"/>
      <c r="M49" s="22"/>
      <c r="N49" s="22"/>
      <c r="O49" s="22"/>
      <c r="P49" s="22"/>
      <c r="Q49" s="31">
        <v>100</v>
      </c>
      <c r="R49" s="22"/>
      <c r="S49" s="22"/>
      <c r="T49" s="22"/>
    </row>
    <row r="50" spans="1:20" ht="37.5" hidden="1" x14ac:dyDescent="0.25">
      <c r="A50" s="25" t="s">
        <v>104</v>
      </c>
      <c r="B50" s="32" t="s">
        <v>105</v>
      </c>
      <c r="C50" s="22"/>
      <c r="D50" s="22"/>
      <c r="E50" s="22">
        <f t="shared" si="10"/>
        <v>100</v>
      </c>
      <c r="F50" s="22"/>
      <c r="G50" s="22"/>
      <c r="H50" s="22"/>
      <c r="I50" s="22"/>
      <c r="J50" s="22"/>
      <c r="K50" s="22"/>
      <c r="L50" s="22"/>
      <c r="M50" s="22"/>
      <c r="N50" s="22"/>
      <c r="O50" s="22"/>
      <c r="P50" s="22"/>
      <c r="Q50" s="31">
        <v>100</v>
      </c>
      <c r="R50" s="22"/>
      <c r="S50" s="22"/>
      <c r="T50" s="22"/>
    </row>
    <row r="51" spans="1:20" ht="37.5" hidden="1" x14ac:dyDescent="0.25">
      <c r="A51" s="25" t="s">
        <v>106</v>
      </c>
      <c r="B51" s="32" t="s">
        <v>107</v>
      </c>
      <c r="C51" s="22"/>
      <c r="D51" s="22"/>
      <c r="E51" s="22">
        <f t="shared" si="10"/>
        <v>200</v>
      </c>
      <c r="F51" s="22"/>
      <c r="G51" s="22"/>
      <c r="H51" s="22"/>
      <c r="I51" s="22"/>
      <c r="J51" s="22"/>
      <c r="K51" s="22"/>
      <c r="L51" s="22"/>
      <c r="M51" s="22"/>
      <c r="N51" s="22"/>
      <c r="O51" s="22"/>
      <c r="P51" s="22"/>
      <c r="Q51" s="31">
        <v>200</v>
      </c>
      <c r="R51" s="22"/>
      <c r="S51" s="22"/>
      <c r="T51" s="22"/>
    </row>
    <row r="52" spans="1:20" ht="37.5" hidden="1" x14ac:dyDescent="0.25">
      <c r="A52" s="25" t="s">
        <v>108</v>
      </c>
      <c r="B52" s="32" t="s">
        <v>109</v>
      </c>
      <c r="C52" s="22"/>
      <c r="D52" s="22"/>
      <c r="E52" s="22">
        <f t="shared" si="10"/>
        <v>100</v>
      </c>
      <c r="F52" s="22"/>
      <c r="G52" s="22"/>
      <c r="H52" s="22"/>
      <c r="I52" s="22"/>
      <c r="J52" s="22"/>
      <c r="K52" s="22"/>
      <c r="L52" s="22"/>
      <c r="M52" s="22"/>
      <c r="N52" s="22"/>
      <c r="O52" s="22"/>
      <c r="P52" s="22"/>
      <c r="Q52" s="31">
        <v>100</v>
      </c>
      <c r="R52" s="22"/>
      <c r="S52" s="22"/>
      <c r="T52" s="22"/>
    </row>
    <row r="53" spans="1:20" ht="37.5" hidden="1" x14ac:dyDescent="0.25">
      <c r="A53" s="25" t="s">
        <v>110</v>
      </c>
      <c r="B53" s="32" t="s">
        <v>111</v>
      </c>
      <c r="C53" s="22"/>
      <c r="D53" s="22"/>
      <c r="E53" s="22">
        <f t="shared" si="10"/>
        <v>100</v>
      </c>
      <c r="F53" s="22"/>
      <c r="G53" s="22"/>
      <c r="H53" s="22"/>
      <c r="I53" s="22"/>
      <c r="J53" s="22"/>
      <c r="K53" s="22"/>
      <c r="L53" s="22"/>
      <c r="M53" s="22"/>
      <c r="N53" s="22"/>
      <c r="O53" s="22"/>
      <c r="P53" s="22"/>
      <c r="Q53" s="31">
        <v>100</v>
      </c>
      <c r="R53" s="22"/>
      <c r="S53" s="22"/>
      <c r="T53" s="22"/>
    </row>
    <row r="54" spans="1:20" ht="37.5" hidden="1" x14ac:dyDescent="0.25">
      <c r="A54" s="25" t="s">
        <v>112</v>
      </c>
      <c r="B54" s="32" t="s">
        <v>113</v>
      </c>
      <c r="C54" s="22"/>
      <c r="D54" s="22"/>
      <c r="E54" s="22">
        <f t="shared" si="10"/>
        <v>167257</v>
      </c>
      <c r="F54" s="22"/>
      <c r="G54" s="22"/>
      <c r="H54" s="22"/>
      <c r="I54" s="22"/>
      <c r="J54" s="22"/>
      <c r="K54" s="22"/>
      <c r="L54" s="22"/>
      <c r="M54" s="22"/>
      <c r="N54" s="22"/>
      <c r="O54" s="22"/>
      <c r="P54" s="22"/>
      <c r="Q54" s="31"/>
      <c r="R54" s="22"/>
      <c r="S54" s="29">
        <v>167257</v>
      </c>
      <c r="T54" s="22"/>
    </row>
    <row r="55" spans="1:20" s="17" customFormat="1" x14ac:dyDescent="0.25">
      <c r="A55" s="25" t="s">
        <v>114</v>
      </c>
      <c r="B55" s="24" t="s">
        <v>115</v>
      </c>
      <c r="C55" s="20"/>
      <c r="D55" s="20">
        <v>169380</v>
      </c>
      <c r="E55" s="22">
        <f>SUM(E56:E57)</f>
        <v>944500</v>
      </c>
      <c r="F55" s="22">
        <f>F56+F57</f>
        <v>0</v>
      </c>
      <c r="G55" s="22">
        <f t="shared" ref="G55:T55" si="11">G56+G57</f>
        <v>0</v>
      </c>
      <c r="H55" s="22">
        <f t="shared" si="11"/>
        <v>0</v>
      </c>
      <c r="I55" s="22">
        <f t="shared" si="11"/>
        <v>0</v>
      </c>
      <c r="J55" s="22">
        <f t="shared" si="11"/>
        <v>0</v>
      </c>
      <c r="K55" s="22">
        <f t="shared" si="11"/>
        <v>0</v>
      </c>
      <c r="L55" s="22">
        <f t="shared" si="11"/>
        <v>0</v>
      </c>
      <c r="M55" s="22">
        <f t="shared" si="11"/>
        <v>0</v>
      </c>
      <c r="N55" s="22">
        <f t="shared" si="11"/>
        <v>0</v>
      </c>
      <c r="O55" s="22">
        <f t="shared" si="11"/>
        <v>0</v>
      </c>
      <c r="P55" s="22">
        <f t="shared" si="11"/>
        <v>944500</v>
      </c>
      <c r="Q55" s="22">
        <f t="shared" si="11"/>
        <v>0</v>
      </c>
      <c r="R55" s="22">
        <f t="shared" si="11"/>
        <v>0</v>
      </c>
      <c r="S55" s="22">
        <f t="shared" si="11"/>
        <v>0</v>
      </c>
      <c r="T55" s="22">
        <f t="shared" si="11"/>
        <v>0</v>
      </c>
    </row>
    <row r="56" spans="1:20" ht="56.25" hidden="1" x14ac:dyDescent="0.25">
      <c r="A56" s="25" t="s">
        <v>116</v>
      </c>
      <c r="B56" s="34" t="s">
        <v>117</v>
      </c>
      <c r="C56" s="22" t="s">
        <v>118</v>
      </c>
      <c r="D56" s="22">
        <v>56000</v>
      </c>
      <c r="E56" s="22">
        <f t="shared" ref="E56:E57" si="12">SUM(F56:T56)</f>
        <v>902500</v>
      </c>
      <c r="F56" s="22"/>
      <c r="G56" s="22"/>
      <c r="H56" s="22"/>
      <c r="I56" s="22"/>
      <c r="J56" s="22"/>
      <c r="K56" s="22"/>
      <c r="L56" s="22"/>
      <c r="M56" s="22"/>
      <c r="N56" s="22"/>
      <c r="O56" s="22"/>
      <c r="P56" s="38">
        <v>902500</v>
      </c>
      <c r="Q56" s="22"/>
      <c r="R56" s="22"/>
      <c r="S56" s="22"/>
      <c r="T56" s="22"/>
    </row>
    <row r="57" spans="1:20" ht="56.25" hidden="1" x14ac:dyDescent="0.25">
      <c r="A57" s="25" t="s">
        <v>119</v>
      </c>
      <c r="B57" s="34" t="s">
        <v>120</v>
      </c>
      <c r="C57" s="22" t="s">
        <v>118</v>
      </c>
      <c r="D57" s="22">
        <v>18250</v>
      </c>
      <c r="E57" s="22">
        <f t="shared" si="12"/>
        <v>42000</v>
      </c>
      <c r="F57" s="22"/>
      <c r="G57" s="22"/>
      <c r="H57" s="22"/>
      <c r="I57" s="22"/>
      <c r="J57" s="22"/>
      <c r="K57" s="22"/>
      <c r="L57" s="22"/>
      <c r="M57" s="22"/>
      <c r="N57" s="22"/>
      <c r="O57" s="22"/>
      <c r="P57" s="38">
        <v>42000</v>
      </c>
      <c r="Q57" s="22"/>
      <c r="R57" s="22"/>
      <c r="S57" s="22"/>
      <c r="T57" s="22"/>
    </row>
    <row r="58" spans="1:20" s="17" customFormat="1" x14ac:dyDescent="0.25">
      <c r="A58" s="25" t="s">
        <v>121</v>
      </c>
      <c r="B58" s="24" t="s">
        <v>122</v>
      </c>
      <c r="C58" s="20"/>
      <c r="D58" s="20">
        <v>140000</v>
      </c>
      <c r="E58" s="22">
        <f>SUBTOTAL(9,E59:E59)</f>
        <v>2300</v>
      </c>
      <c r="F58" s="22">
        <f>F59</f>
        <v>0</v>
      </c>
      <c r="G58" s="22">
        <f t="shared" ref="G58:T58" si="13">G59</f>
        <v>0</v>
      </c>
      <c r="H58" s="22">
        <f t="shared" si="13"/>
        <v>0</v>
      </c>
      <c r="I58" s="22">
        <f t="shared" si="13"/>
        <v>0</v>
      </c>
      <c r="J58" s="22">
        <f t="shared" si="13"/>
        <v>0</v>
      </c>
      <c r="K58" s="22">
        <f t="shared" si="13"/>
        <v>2300</v>
      </c>
      <c r="L58" s="22">
        <f t="shared" si="13"/>
        <v>0</v>
      </c>
      <c r="M58" s="22">
        <f t="shared" si="13"/>
        <v>0</v>
      </c>
      <c r="N58" s="22">
        <f t="shared" si="13"/>
        <v>0</v>
      </c>
      <c r="O58" s="22">
        <f t="shared" si="13"/>
        <v>0</v>
      </c>
      <c r="P58" s="22">
        <f t="shared" si="13"/>
        <v>0</v>
      </c>
      <c r="Q58" s="22">
        <f t="shared" si="13"/>
        <v>0</v>
      </c>
      <c r="R58" s="22">
        <f t="shared" si="13"/>
        <v>0</v>
      </c>
      <c r="S58" s="22">
        <f t="shared" si="13"/>
        <v>0</v>
      </c>
      <c r="T58" s="22">
        <f t="shared" si="13"/>
        <v>0</v>
      </c>
    </row>
    <row r="59" spans="1:20" ht="18.75" hidden="1" x14ac:dyDescent="0.25">
      <c r="A59" s="25" t="s">
        <v>123</v>
      </c>
      <c r="B59" s="39" t="s">
        <v>124</v>
      </c>
      <c r="C59" s="22" t="s">
        <v>125</v>
      </c>
      <c r="D59" s="22">
        <v>130000</v>
      </c>
      <c r="E59" s="22">
        <f>SUM(F59:T59)</f>
        <v>2300</v>
      </c>
      <c r="F59" s="22"/>
      <c r="G59" s="22"/>
      <c r="H59" s="22"/>
      <c r="I59" s="22"/>
      <c r="J59" s="22"/>
      <c r="K59" s="38">
        <v>2300</v>
      </c>
      <c r="L59" s="22"/>
      <c r="M59" s="22"/>
      <c r="N59" s="22"/>
      <c r="O59" s="22"/>
      <c r="P59" s="22"/>
      <c r="Q59" s="22"/>
      <c r="R59" s="22"/>
      <c r="S59" s="22"/>
      <c r="T59" s="22"/>
    </row>
    <row r="60" spans="1:20" s="17" customFormat="1" x14ac:dyDescent="0.25">
      <c r="A60" s="25" t="s">
        <v>126</v>
      </c>
      <c r="B60" s="24" t="s">
        <v>127</v>
      </c>
      <c r="C60" s="20"/>
      <c r="D60" s="20">
        <v>3700</v>
      </c>
      <c r="E60" s="22">
        <f>SUM(E61:E65)</f>
        <v>123000</v>
      </c>
      <c r="F60" s="22">
        <f>SUM(F61:F65)</f>
        <v>0</v>
      </c>
      <c r="G60" s="22">
        <f t="shared" ref="G60:T60" si="14">SUM(G61:G65)</f>
        <v>0</v>
      </c>
      <c r="H60" s="22">
        <f t="shared" si="14"/>
        <v>0</v>
      </c>
      <c r="I60" s="22">
        <f t="shared" si="14"/>
        <v>0</v>
      </c>
      <c r="J60" s="22">
        <f t="shared" si="14"/>
        <v>0</v>
      </c>
      <c r="K60" s="22">
        <f t="shared" si="14"/>
        <v>0</v>
      </c>
      <c r="L60" s="22">
        <f t="shared" si="14"/>
        <v>0</v>
      </c>
      <c r="M60" s="22">
        <f t="shared" si="14"/>
        <v>0</v>
      </c>
      <c r="N60" s="22">
        <f t="shared" si="14"/>
        <v>0</v>
      </c>
      <c r="O60" s="22">
        <f t="shared" si="14"/>
        <v>0</v>
      </c>
      <c r="P60" s="22">
        <f t="shared" si="14"/>
        <v>0</v>
      </c>
      <c r="Q60" s="22">
        <f t="shared" si="14"/>
        <v>0</v>
      </c>
      <c r="R60" s="22">
        <f t="shared" si="14"/>
        <v>0</v>
      </c>
      <c r="S60" s="22">
        <f t="shared" si="14"/>
        <v>0</v>
      </c>
      <c r="T60" s="22">
        <f t="shared" si="14"/>
        <v>123000</v>
      </c>
    </row>
    <row r="61" spans="1:20" ht="21" hidden="1" customHeight="1" x14ac:dyDescent="0.25">
      <c r="A61" s="25" t="s">
        <v>128</v>
      </c>
      <c r="B61" s="40" t="s">
        <v>129</v>
      </c>
      <c r="C61" s="22" t="s">
        <v>130</v>
      </c>
      <c r="D61" s="22">
        <v>3700</v>
      </c>
      <c r="E61" s="22">
        <f>SUM(F61:T61)</f>
        <v>5000</v>
      </c>
      <c r="F61" s="22"/>
      <c r="G61" s="22"/>
      <c r="H61" s="22"/>
      <c r="I61" s="22"/>
      <c r="J61" s="22"/>
      <c r="K61" s="22"/>
      <c r="L61" s="22"/>
      <c r="M61" s="22"/>
      <c r="N61" s="22"/>
      <c r="O61" s="22"/>
      <c r="P61" s="22"/>
      <c r="Q61" s="22"/>
      <c r="R61" s="22"/>
      <c r="S61" s="22"/>
      <c r="T61" s="29">
        <v>5000</v>
      </c>
    </row>
    <row r="62" spans="1:20" ht="37.5" hidden="1" x14ac:dyDescent="0.25">
      <c r="A62" s="25" t="s">
        <v>131</v>
      </c>
      <c r="B62" s="40" t="s">
        <v>132</v>
      </c>
      <c r="C62" s="22"/>
      <c r="D62" s="22"/>
      <c r="E62" s="22">
        <f t="shared" ref="E62:E65" si="15">SUM(F62:T62)</f>
        <v>15000</v>
      </c>
      <c r="F62" s="22"/>
      <c r="G62" s="22"/>
      <c r="H62" s="22"/>
      <c r="I62" s="22"/>
      <c r="J62" s="22"/>
      <c r="K62" s="22"/>
      <c r="L62" s="22"/>
      <c r="M62" s="22"/>
      <c r="N62" s="22"/>
      <c r="O62" s="22"/>
      <c r="P62" s="22"/>
      <c r="Q62" s="22"/>
      <c r="R62" s="22"/>
      <c r="S62" s="22"/>
      <c r="T62" s="29">
        <v>15000</v>
      </c>
    </row>
    <row r="63" spans="1:20" ht="56.25" hidden="1" x14ac:dyDescent="0.25">
      <c r="A63" s="25" t="s">
        <v>133</v>
      </c>
      <c r="B63" s="40" t="s">
        <v>134</v>
      </c>
      <c r="C63" s="22"/>
      <c r="D63" s="22"/>
      <c r="E63" s="22">
        <f t="shared" si="15"/>
        <v>5000</v>
      </c>
      <c r="F63" s="22"/>
      <c r="G63" s="22"/>
      <c r="H63" s="22"/>
      <c r="I63" s="22"/>
      <c r="J63" s="22"/>
      <c r="K63" s="22"/>
      <c r="L63" s="22"/>
      <c r="M63" s="22"/>
      <c r="N63" s="22"/>
      <c r="O63" s="22"/>
      <c r="P63" s="22"/>
      <c r="Q63" s="22"/>
      <c r="R63" s="22"/>
      <c r="S63" s="22"/>
      <c r="T63" s="29">
        <v>5000</v>
      </c>
    </row>
    <row r="64" spans="1:20" ht="37.5" hidden="1" x14ac:dyDescent="0.25">
      <c r="A64" s="25" t="s">
        <v>135</v>
      </c>
      <c r="B64" s="40" t="s">
        <v>136</v>
      </c>
      <c r="C64" s="22"/>
      <c r="D64" s="22"/>
      <c r="E64" s="22">
        <f t="shared" si="15"/>
        <v>5000</v>
      </c>
      <c r="F64" s="22"/>
      <c r="G64" s="22"/>
      <c r="H64" s="22"/>
      <c r="I64" s="22"/>
      <c r="J64" s="22"/>
      <c r="K64" s="22"/>
      <c r="L64" s="22"/>
      <c r="M64" s="22"/>
      <c r="N64" s="22"/>
      <c r="O64" s="22"/>
      <c r="P64" s="22"/>
      <c r="Q64" s="22"/>
      <c r="R64" s="22"/>
      <c r="S64" s="22"/>
      <c r="T64" s="29">
        <v>5000</v>
      </c>
    </row>
    <row r="65" spans="1:20" ht="37.5" hidden="1" x14ac:dyDescent="0.25">
      <c r="A65" s="25" t="s">
        <v>137</v>
      </c>
      <c r="B65" s="40" t="s">
        <v>138</v>
      </c>
      <c r="C65" s="22"/>
      <c r="D65" s="22"/>
      <c r="E65" s="22">
        <f t="shared" si="15"/>
        <v>93000</v>
      </c>
      <c r="F65" s="22"/>
      <c r="G65" s="22"/>
      <c r="H65" s="22"/>
      <c r="I65" s="22"/>
      <c r="J65" s="22"/>
      <c r="K65" s="22"/>
      <c r="L65" s="22"/>
      <c r="M65" s="22"/>
      <c r="N65" s="22"/>
      <c r="O65" s="22"/>
      <c r="P65" s="22"/>
      <c r="Q65" s="22"/>
      <c r="R65" s="22"/>
      <c r="S65" s="22"/>
      <c r="T65" s="29">
        <v>93000</v>
      </c>
    </row>
    <row r="66" spans="1:20" ht="18.75" x14ac:dyDescent="0.25">
      <c r="A66" s="25" t="s">
        <v>139</v>
      </c>
      <c r="B66" s="41" t="s">
        <v>140</v>
      </c>
      <c r="C66" s="22"/>
      <c r="D66" s="22"/>
      <c r="E66" s="22">
        <f>E67</f>
        <v>93293</v>
      </c>
      <c r="F66" s="22">
        <f>F67</f>
        <v>0</v>
      </c>
      <c r="G66" s="22">
        <f t="shared" ref="G66:T66" si="16">G67</f>
        <v>0</v>
      </c>
      <c r="H66" s="22">
        <f t="shared" si="16"/>
        <v>0</v>
      </c>
      <c r="I66" s="22">
        <f t="shared" si="16"/>
        <v>0</v>
      </c>
      <c r="J66" s="22">
        <f t="shared" si="16"/>
        <v>0</v>
      </c>
      <c r="K66" s="22">
        <f t="shared" si="16"/>
        <v>0</v>
      </c>
      <c r="L66" s="22">
        <f t="shared" si="16"/>
        <v>0</v>
      </c>
      <c r="M66" s="22">
        <f t="shared" si="16"/>
        <v>0</v>
      </c>
      <c r="N66" s="22">
        <f t="shared" si="16"/>
        <v>0</v>
      </c>
      <c r="O66" s="22">
        <f t="shared" si="16"/>
        <v>0</v>
      </c>
      <c r="P66" s="22">
        <f t="shared" si="16"/>
        <v>0</v>
      </c>
      <c r="Q66" s="22">
        <f t="shared" si="16"/>
        <v>0</v>
      </c>
      <c r="R66" s="22">
        <f t="shared" si="16"/>
        <v>0</v>
      </c>
      <c r="S66" s="22">
        <f t="shared" si="16"/>
        <v>93293</v>
      </c>
      <c r="T66" s="22">
        <f t="shared" si="16"/>
        <v>0</v>
      </c>
    </row>
    <row r="67" spans="1:20" ht="75" hidden="1" x14ac:dyDescent="0.25">
      <c r="A67" s="25" t="s">
        <v>141</v>
      </c>
      <c r="B67" s="41" t="s">
        <v>142</v>
      </c>
      <c r="C67" s="22"/>
      <c r="D67" s="22"/>
      <c r="E67" s="22">
        <f>SUM(F67:T67)</f>
        <v>93293</v>
      </c>
      <c r="F67" s="22"/>
      <c r="G67" s="22"/>
      <c r="H67" s="22"/>
      <c r="I67" s="22"/>
      <c r="J67" s="22"/>
      <c r="K67" s="22"/>
      <c r="L67" s="22"/>
      <c r="M67" s="22"/>
      <c r="N67" s="22"/>
      <c r="O67" s="22"/>
      <c r="P67" s="22"/>
      <c r="Q67" s="22"/>
      <c r="R67" s="29"/>
      <c r="S67" s="29">
        <v>93293</v>
      </c>
      <c r="T67" s="29"/>
    </row>
    <row r="68" spans="1:20" s="17" customFormat="1" hidden="1" x14ac:dyDescent="0.25">
      <c r="A68" s="23">
        <v>-11</v>
      </c>
      <c r="B68" s="24" t="s">
        <v>143</v>
      </c>
      <c r="C68" s="20"/>
      <c r="D68" s="20">
        <v>38000</v>
      </c>
      <c r="E68" s="22">
        <f>SUBTOTAL(9,E69:E69)</f>
        <v>5000</v>
      </c>
      <c r="F68" s="20"/>
      <c r="G68" s="20"/>
      <c r="H68" s="20"/>
      <c r="I68" s="20"/>
      <c r="J68" s="20"/>
      <c r="K68" s="20"/>
      <c r="L68" s="20"/>
      <c r="M68" s="20"/>
      <c r="N68" s="20"/>
      <c r="O68" s="20"/>
      <c r="P68" s="20"/>
      <c r="Q68" s="20"/>
      <c r="R68" s="20"/>
      <c r="S68" s="20"/>
      <c r="T68" s="20"/>
    </row>
    <row r="69" spans="1:20" ht="37.5" hidden="1" x14ac:dyDescent="0.25">
      <c r="A69" s="25" t="s">
        <v>144</v>
      </c>
      <c r="B69" s="40" t="s">
        <v>145</v>
      </c>
      <c r="C69" s="22" t="s">
        <v>146</v>
      </c>
      <c r="D69" s="22">
        <v>20000</v>
      </c>
      <c r="E69" s="22">
        <f>SUM(F69:T69)</f>
        <v>5000</v>
      </c>
      <c r="F69" s="22"/>
      <c r="G69" s="22"/>
      <c r="H69" s="22"/>
      <c r="I69" s="29">
        <v>5000</v>
      </c>
      <c r="J69" s="22"/>
      <c r="K69" s="22"/>
      <c r="L69" s="22"/>
      <c r="M69" s="22"/>
      <c r="N69" s="22"/>
      <c r="O69" s="22"/>
      <c r="P69" s="22"/>
      <c r="Q69" s="22"/>
      <c r="R69" s="22"/>
      <c r="S69" s="22"/>
      <c r="T69" s="22"/>
    </row>
    <row r="70" spans="1:20" s="17" customFormat="1" hidden="1" x14ac:dyDescent="0.25">
      <c r="A70" s="23">
        <v>-12</v>
      </c>
      <c r="B70" s="24" t="s">
        <v>147</v>
      </c>
      <c r="C70" s="20"/>
      <c r="D70" s="20">
        <v>33726</v>
      </c>
      <c r="E70" s="22">
        <f>SUBTOTAL(9,E71:E75)</f>
        <v>89271</v>
      </c>
      <c r="F70" s="20"/>
      <c r="G70" s="20"/>
      <c r="H70" s="20"/>
      <c r="I70" s="20"/>
      <c r="J70" s="20"/>
      <c r="K70" s="20"/>
      <c r="L70" s="20"/>
      <c r="M70" s="20"/>
      <c r="N70" s="20"/>
      <c r="O70" s="20"/>
      <c r="P70" s="20"/>
      <c r="Q70" s="20"/>
      <c r="R70" s="20"/>
      <c r="S70" s="20"/>
      <c r="T70" s="20"/>
    </row>
    <row r="71" spans="1:20" ht="37.5" hidden="1" x14ac:dyDescent="0.25">
      <c r="A71" s="25" t="s">
        <v>148</v>
      </c>
      <c r="B71" s="40" t="s">
        <v>149</v>
      </c>
      <c r="C71" s="22" t="s">
        <v>150</v>
      </c>
      <c r="D71" s="22">
        <v>19726</v>
      </c>
      <c r="E71" s="22">
        <f t="shared" ref="E71:E75" si="17">SUM(F71:T71)</f>
        <v>55387</v>
      </c>
      <c r="F71" s="22"/>
      <c r="G71" s="22"/>
      <c r="H71" s="29">
        <v>55387</v>
      </c>
      <c r="I71" s="29"/>
      <c r="J71" s="22"/>
      <c r="K71" s="22"/>
      <c r="L71" s="22"/>
      <c r="M71" s="22"/>
      <c r="N71" s="22"/>
      <c r="O71" s="22"/>
      <c r="P71" s="22"/>
      <c r="Q71" s="22"/>
      <c r="R71" s="22"/>
      <c r="S71" s="22"/>
      <c r="T71" s="22"/>
    </row>
    <row r="72" spans="1:20" ht="18.75" hidden="1" x14ac:dyDescent="0.25">
      <c r="A72" s="25" t="s">
        <v>151</v>
      </c>
      <c r="B72" s="40" t="s">
        <v>152</v>
      </c>
      <c r="C72" s="22" t="s">
        <v>150</v>
      </c>
      <c r="D72" s="22">
        <v>14000</v>
      </c>
      <c r="E72" s="22">
        <f t="shared" si="17"/>
        <v>4500</v>
      </c>
      <c r="F72" s="22"/>
      <c r="G72" s="22"/>
      <c r="H72" s="29">
        <v>4500</v>
      </c>
      <c r="I72" s="29"/>
      <c r="J72" s="22"/>
      <c r="K72" s="22"/>
      <c r="L72" s="22"/>
      <c r="M72" s="22"/>
      <c r="N72" s="22"/>
      <c r="O72" s="22"/>
      <c r="P72" s="22"/>
      <c r="Q72" s="22"/>
      <c r="R72" s="22"/>
      <c r="S72" s="22"/>
      <c r="T72" s="22"/>
    </row>
    <row r="73" spans="1:20" ht="56.25" hidden="1" x14ac:dyDescent="0.25">
      <c r="A73" s="25" t="s">
        <v>153</v>
      </c>
      <c r="B73" s="40" t="s">
        <v>154</v>
      </c>
      <c r="C73" s="22"/>
      <c r="D73" s="22"/>
      <c r="E73" s="22">
        <f t="shared" si="17"/>
        <v>16466</v>
      </c>
      <c r="F73" s="22"/>
      <c r="G73" s="22"/>
      <c r="H73" s="29">
        <v>16466</v>
      </c>
      <c r="I73" s="29"/>
      <c r="J73" s="22"/>
      <c r="K73" s="22"/>
      <c r="L73" s="22"/>
      <c r="M73" s="22"/>
      <c r="N73" s="22"/>
      <c r="O73" s="22"/>
      <c r="P73" s="22"/>
      <c r="Q73" s="22"/>
      <c r="R73" s="22"/>
      <c r="S73" s="22"/>
      <c r="T73" s="22"/>
    </row>
    <row r="74" spans="1:20" ht="18.75" hidden="1" x14ac:dyDescent="0.25">
      <c r="A74" s="25" t="s">
        <v>155</v>
      </c>
      <c r="B74" s="40" t="s">
        <v>156</v>
      </c>
      <c r="C74" s="22"/>
      <c r="D74" s="22"/>
      <c r="E74" s="22">
        <f t="shared" si="17"/>
        <v>518</v>
      </c>
      <c r="F74" s="22"/>
      <c r="G74" s="22"/>
      <c r="H74" s="29">
        <v>518</v>
      </c>
      <c r="I74" s="29"/>
      <c r="J74" s="22"/>
      <c r="K74" s="22"/>
      <c r="L74" s="22"/>
      <c r="M74" s="22"/>
      <c r="N74" s="22"/>
      <c r="O74" s="22"/>
      <c r="P74" s="22"/>
      <c r="Q74" s="22"/>
      <c r="R74" s="22"/>
      <c r="S74" s="22"/>
      <c r="T74" s="22"/>
    </row>
    <row r="75" spans="1:20" ht="37.5" hidden="1" x14ac:dyDescent="0.25">
      <c r="A75" s="25" t="s">
        <v>157</v>
      </c>
      <c r="B75" s="40" t="s">
        <v>158</v>
      </c>
      <c r="C75" s="22"/>
      <c r="D75" s="22"/>
      <c r="E75" s="22">
        <f t="shared" si="17"/>
        <v>12400</v>
      </c>
      <c r="F75" s="22"/>
      <c r="G75" s="22"/>
      <c r="H75" s="29">
        <v>12400</v>
      </c>
      <c r="I75" s="29"/>
      <c r="J75" s="22"/>
      <c r="K75" s="22"/>
      <c r="L75" s="22"/>
      <c r="M75" s="22"/>
      <c r="N75" s="22"/>
      <c r="O75" s="22"/>
      <c r="P75" s="22"/>
      <c r="Q75" s="22"/>
      <c r="R75" s="22"/>
      <c r="S75" s="22"/>
      <c r="T75" s="22"/>
    </row>
    <row r="76" spans="1:20" s="17" customFormat="1" ht="18.75" hidden="1" x14ac:dyDescent="0.25">
      <c r="A76" s="23">
        <v>-13</v>
      </c>
      <c r="B76" s="41" t="s">
        <v>159</v>
      </c>
      <c r="C76" s="20"/>
      <c r="D76" s="20"/>
      <c r="E76" s="22">
        <f>SUBTOTAL(9,E77:E77)</f>
        <v>1600</v>
      </c>
      <c r="F76" s="20"/>
      <c r="G76" s="20"/>
      <c r="H76" s="20"/>
      <c r="I76" s="20"/>
      <c r="J76" s="20"/>
      <c r="K76" s="20"/>
      <c r="L76" s="20"/>
      <c r="M76" s="20"/>
      <c r="N76" s="20"/>
      <c r="O76" s="20"/>
      <c r="P76" s="20"/>
      <c r="Q76" s="20"/>
      <c r="R76" s="20"/>
      <c r="S76" s="20"/>
      <c r="T76" s="20"/>
    </row>
    <row r="77" spans="1:20" ht="37.5" hidden="1" x14ac:dyDescent="0.25">
      <c r="A77" s="25" t="s">
        <v>160</v>
      </c>
      <c r="B77" s="40" t="s">
        <v>161</v>
      </c>
      <c r="C77" s="22" t="s">
        <v>162</v>
      </c>
      <c r="D77" s="22">
        <v>35000</v>
      </c>
      <c r="E77" s="22">
        <f>SUM(F77:T77)</f>
        <v>1600</v>
      </c>
      <c r="F77" s="22"/>
      <c r="G77" s="22"/>
      <c r="H77" s="42">
        <v>1600</v>
      </c>
      <c r="I77" s="42"/>
      <c r="J77" s="22"/>
      <c r="K77" s="22"/>
      <c r="L77" s="22"/>
      <c r="M77" s="22"/>
      <c r="N77" s="22"/>
      <c r="O77" s="22"/>
      <c r="P77" s="22"/>
      <c r="Q77" s="22"/>
      <c r="R77" s="22"/>
      <c r="S77" s="22"/>
      <c r="T77" s="22"/>
    </row>
    <row r="78" spans="1:20" s="17" customFormat="1" hidden="1" x14ac:dyDescent="0.25">
      <c r="A78" s="23">
        <v>-14</v>
      </c>
      <c r="B78" s="24" t="s">
        <v>163</v>
      </c>
      <c r="C78" s="20"/>
      <c r="D78" s="20"/>
      <c r="E78" s="22">
        <f>SUBTOTAL(9,E79:E80)</f>
        <v>151788</v>
      </c>
      <c r="F78" s="20"/>
      <c r="G78" s="20"/>
      <c r="H78" s="20"/>
      <c r="I78" s="20"/>
      <c r="J78" s="20"/>
      <c r="K78" s="20"/>
      <c r="L78" s="20"/>
      <c r="M78" s="20"/>
      <c r="N78" s="20"/>
      <c r="O78" s="20"/>
      <c r="P78" s="20"/>
      <c r="Q78" s="20"/>
      <c r="R78" s="20"/>
      <c r="S78" s="20"/>
      <c r="T78" s="20"/>
    </row>
    <row r="79" spans="1:20" ht="31.5" hidden="1" x14ac:dyDescent="0.25">
      <c r="A79" s="25" t="s">
        <v>164</v>
      </c>
      <c r="B79" s="24" t="s">
        <v>165</v>
      </c>
      <c r="C79" s="22" t="s">
        <v>162</v>
      </c>
      <c r="D79" s="22">
        <v>35000</v>
      </c>
      <c r="E79" s="22">
        <f>SUM(F79:T79)</f>
        <v>51885</v>
      </c>
      <c r="F79" s="35">
        <v>51885</v>
      </c>
      <c r="G79" s="22"/>
      <c r="H79" s="22"/>
      <c r="I79" s="22"/>
      <c r="J79" s="22"/>
      <c r="K79" s="22"/>
      <c r="L79" s="22"/>
      <c r="M79" s="22"/>
      <c r="N79" s="22"/>
      <c r="O79" s="22"/>
      <c r="P79" s="22"/>
      <c r="Q79" s="22"/>
      <c r="R79" s="22"/>
      <c r="S79" s="22"/>
      <c r="T79" s="22"/>
    </row>
    <row r="80" spans="1:20" ht="16.5" hidden="1" x14ac:dyDescent="0.25">
      <c r="A80" s="25" t="s">
        <v>166</v>
      </c>
      <c r="B80" s="24" t="s">
        <v>167</v>
      </c>
      <c r="C80" s="22" t="s">
        <v>162</v>
      </c>
      <c r="D80" s="22">
        <v>150000</v>
      </c>
      <c r="E80" s="22">
        <f>SUM(F80:T80)</f>
        <v>99903</v>
      </c>
      <c r="F80" s="22"/>
      <c r="G80" s="22"/>
      <c r="H80" s="22"/>
      <c r="I80" s="22"/>
      <c r="J80" s="22"/>
      <c r="K80" s="22"/>
      <c r="L80" s="22"/>
      <c r="M80" s="22"/>
      <c r="N80" s="22"/>
      <c r="O80" s="22"/>
      <c r="P80" s="42">
        <v>99903</v>
      </c>
      <c r="Q80" s="22"/>
      <c r="R80" s="22"/>
      <c r="S80" s="22"/>
      <c r="T80" s="22"/>
    </row>
    <row r="81" spans="1:20" s="17" customFormat="1" x14ac:dyDescent="0.25">
      <c r="A81" s="25" t="s">
        <v>168</v>
      </c>
      <c r="B81" s="24" t="s">
        <v>169</v>
      </c>
      <c r="C81" s="20"/>
      <c r="D81" s="20">
        <v>23000</v>
      </c>
      <c r="E81" s="22">
        <f>SUM(E82:E88)</f>
        <v>859762</v>
      </c>
      <c r="F81" s="22">
        <f>SUM(F82:F88)</f>
        <v>34755</v>
      </c>
      <c r="G81" s="22">
        <f t="shared" ref="G81:T81" si="18">SUM(G82:G88)</f>
        <v>0</v>
      </c>
      <c r="H81" s="22">
        <f t="shared" si="18"/>
        <v>0</v>
      </c>
      <c r="I81" s="22">
        <f t="shared" si="18"/>
        <v>0</v>
      </c>
      <c r="J81" s="22">
        <f t="shared" si="18"/>
        <v>0</v>
      </c>
      <c r="K81" s="22">
        <f t="shared" si="18"/>
        <v>0</v>
      </c>
      <c r="L81" s="22">
        <f t="shared" si="18"/>
        <v>0</v>
      </c>
      <c r="M81" s="22">
        <f t="shared" si="18"/>
        <v>0</v>
      </c>
      <c r="N81" s="22">
        <f t="shared" si="18"/>
        <v>711007</v>
      </c>
      <c r="O81" s="22">
        <f t="shared" si="18"/>
        <v>0</v>
      </c>
      <c r="P81" s="22">
        <f t="shared" si="18"/>
        <v>64000</v>
      </c>
      <c r="Q81" s="22">
        <f t="shared" si="18"/>
        <v>0</v>
      </c>
      <c r="R81" s="22">
        <f t="shared" si="18"/>
        <v>0</v>
      </c>
      <c r="S81" s="22">
        <f t="shared" si="18"/>
        <v>50000</v>
      </c>
      <c r="T81" s="22">
        <f t="shared" si="18"/>
        <v>0</v>
      </c>
    </row>
    <row r="82" spans="1:20" ht="31.5" hidden="1" x14ac:dyDescent="0.25">
      <c r="A82" s="25" t="s">
        <v>170</v>
      </c>
      <c r="B82" s="24" t="s">
        <v>171</v>
      </c>
      <c r="C82" s="22" t="s">
        <v>172</v>
      </c>
      <c r="D82" s="22">
        <v>23000</v>
      </c>
      <c r="E82" s="22">
        <f t="shared" ref="E82:E88" si="19">SUM(F82:T82)</f>
        <v>22955</v>
      </c>
      <c r="F82" s="37">
        <v>22955</v>
      </c>
      <c r="G82" s="22"/>
      <c r="H82" s="22"/>
      <c r="I82" s="22"/>
      <c r="J82" s="22"/>
      <c r="K82" s="22"/>
      <c r="L82" s="22"/>
      <c r="M82" s="22"/>
      <c r="N82" s="22"/>
      <c r="O82" s="22"/>
      <c r="P82" s="22"/>
      <c r="Q82" s="22"/>
      <c r="R82" s="22"/>
      <c r="S82" s="22"/>
      <c r="T82" s="22"/>
    </row>
    <row r="83" spans="1:20" ht="31.5" hidden="1" x14ac:dyDescent="0.25">
      <c r="A83" s="25" t="s">
        <v>173</v>
      </c>
      <c r="B83" s="28" t="s">
        <v>174</v>
      </c>
      <c r="C83" s="22"/>
      <c r="D83" s="22"/>
      <c r="E83" s="22">
        <f t="shared" si="19"/>
        <v>6800</v>
      </c>
      <c r="F83" s="26">
        <v>6800</v>
      </c>
      <c r="G83" s="22"/>
      <c r="H83" s="22"/>
      <c r="I83" s="22"/>
      <c r="J83" s="22"/>
      <c r="K83" s="22"/>
      <c r="L83" s="22"/>
      <c r="M83" s="22"/>
      <c r="N83" s="22"/>
      <c r="O83" s="22"/>
      <c r="P83" s="22"/>
      <c r="Q83" s="22"/>
      <c r="R83" s="22"/>
      <c r="S83" s="22"/>
      <c r="T83" s="22"/>
    </row>
    <row r="84" spans="1:20" ht="31.5" hidden="1" x14ac:dyDescent="0.25">
      <c r="A84" s="25" t="s">
        <v>175</v>
      </c>
      <c r="B84" s="28" t="s">
        <v>176</v>
      </c>
      <c r="C84" s="22"/>
      <c r="D84" s="22"/>
      <c r="E84" s="22">
        <f t="shared" si="19"/>
        <v>5000</v>
      </c>
      <c r="F84" s="26">
        <v>5000</v>
      </c>
      <c r="G84" s="22"/>
      <c r="H84" s="22"/>
      <c r="I84" s="22"/>
      <c r="J84" s="22"/>
      <c r="K84" s="22"/>
      <c r="L84" s="22"/>
      <c r="M84" s="22"/>
      <c r="N84" s="22"/>
      <c r="O84" s="22"/>
      <c r="P84" s="22"/>
      <c r="Q84" s="22"/>
      <c r="R84" s="22"/>
      <c r="S84" s="22"/>
      <c r="T84" s="22"/>
    </row>
    <row r="85" spans="1:20" s="44" customFormat="1" ht="31.5" hidden="1" x14ac:dyDescent="0.25">
      <c r="A85" s="25" t="s">
        <v>177</v>
      </c>
      <c r="B85" s="24" t="s">
        <v>178</v>
      </c>
      <c r="C85" s="43" t="s">
        <v>169</v>
      </c>
      <c r="D85" s="43">
        <v>180356</v>
      </c>
      <c r="E85" s="22">
        <f t="shared" si="19"/>
        <v>507962</v>
      </c>
      <c r="F85" s="22"/>
      <c r="G85" s="22"/>
      <c r="H85" s="22"/>
      <c r="I85" s="22"/>
      <c r="J85" s="22"/>
      <c r="K85" s="22"/>
      <c r="L85" s="22"/>
      <c r="M85" s="22"/>
      <c r="N85" s="31">
        <v>507962</v>
      </c>
      <c r="O85" s="22"/>
      <c r="P85" s="22"/>
      <c r="Q85" s="22"/>
      <c r="R85" s="22"/>
      <c r="S85" s="22"/>
      <c r="T85" s="22"/>
    </row>
    <row r="86" spans="1:20" s="44" customFormat="1" ht="18.75" hidden="1" x14ac:dyDescent="0.25">
      <c r="A86" s="25" t="s">
        <v>179</v>
      </c>
      <c r="B86" s="24" t="s">
        <v>180</v>
      </c>
      <c r="C86" s="43" t="s">
        <v>169</v>
      </c>
      <c r="D86" s="43">
        <v>296413</v>
      </c>
      <c r="E86" s="22">
        <f t="shared" si="19"/>
        <v>203045</v>
      </c>
      <c r="F86" s="22"/>
      <c r="G86" s="22"/>
      <c r="H86" s="22"/>
      <c r="I86" s="22"/>
      <c r="J86" s="22"/>
      <c r="K86" s="22"/>
      <c r="L86" s="22"/>
      <c r="M86" s="22"/>
      <c r="N86" s="31">
        <v>203045</v>
      </c>
      <c r="O86" s="22"/>
      <c r="P86" s="22"/>
      <c r="Q86" s="22"/>
      <c r="R86" s="22"/>
      <c r="S86" s="22"/>
      <c r="T86" s="22"/>
    </row>
    <row r="87" spans="1:20" s="44" customFormat="1" ht="18.75" hidden="1" x14ac:dyDescent="0.25">
      <c r="A87" s="25" t="s">
        <v>181</v>
      </c>
      <c r="B87" s="36" t="s">
        <v>182</v>
      </c>
      <c r="C87" s="43"/>
      <c r="D87" s="43"/>
      <c r="E87" s="22">
        <f t="shared" si="19"/>
        <v>64000</v>
      </c>
      <c r="F87" s="22"/>
      <c r="G87" s="22"/>
      <c r="H87" s="22"/>
      <c r="I87" s="22"/>
      <c r="J87" s="22"/>
      <c r="K87" s="22"/>
      <c r="L87" s="22"/>
      <c r="M87" s="22"/>
      <c r="N87" s="31"/>
      <c r="O87" s="22"/>
      <c r="P87" s="29">
        <v>64000</v>
      </c>
      <c r="Q87" s="22"/>
      <c r="R87" s="22"/>
      <c r="S87" s="22"/>
      <c r="T87" s="22"/>
    </row>
    <row r="88" spans="1:20" s="44" customFormat="1" ht="16.5" hidden="1" x14ac:dyDescent="0.25">
      <c r="A88" s="25" t="s">
        <v>183</v>
      </c>
      <c r="B88" s="24" t="s">
        <v>184</v>
      </c>
      <c r="C88" s="43" t="s">
        <v>169</v>
      </c>
      <c r="D88" s="43">
        <v>4000</v>
      </c>
      <c r="E88" s="22">
        <f t="shared" si="19"/>
        <v>50000</v>
      </c>
      <c r="F88" s="22"/>
      <c r="G88" s="22"/>
      <c r="H88" s="22"/>
      <c r="I88" s="22"/>
      <c r="J88" s="22"/>
      <c r="K88" s="22"/>
      <c r="L88" s="22"/>
      <c r="M88" s="22"/>
      <c r="N88" s="22"/>
      <c r="O88" s="22"/>
      <c r="P88" s="22"/>
      <c r="Q88" s="22"/>
      <c r="R88" s="22"/>
      <c r="S88" s="29">
        <v>50000</v>
      </c>
      <c r="T88" s="22"/>
    </row>
    <row r="89" spans="1:20" s="17" customFormat="1" x14ac:dyDescent="0.25">
      <c r="A89" s="25" t="s">
        <v>185</v>
      </c>
      <c r="B89" s="24" t="s">
        <v>186</v>
      </c>
      <c r="C89" s="20"/>
      <c r="D89" s="20">
        <v>23000</v>
      </c>
      <c r="E89" s="22">
        <f>SUM(E90)</f>
        <v>73776</v>
      </c>
      <c r="F89" s="22">
        <f>F90</f>
        <v>73776</v>
      </c>
      <c r="G89" s="22">
        <f t="shared" ref="G89:T89" si="20">G90</f>
        <v>0</v>
      </c>
      <c r="H89" s="22">
        <f t="shared" si="20"/>
        <v>0</v>
      </c>
      <c r="I89" s="22">
        <f t="shared" si="20"/>
        <v>0</v>
      </c>
      <c r="J89" s="22">
        <f t="shared" si="20"/>
        <v>0</v>
      </c>
      <c r="K89" s="22">
        <f t="shared" si="20"/>
        <v>0</v>
      </c>
      <c r="L89" s="22">
        <f t="shared" si="20"/>
        <v>0</v>
      </c>
      <c r="M89" s="22">
        <f t="shared" si="20"/>
        <v>0</v>
      </c>
      <c r="N89" s="22">
        <f t="shared" si="20"/>
        <v>0</v>
      </c>
      <c r="O89" s="22">
        <f t="shared" si="20"/>
        <v>0</v>
      </c>
      <c r="P89" s="22">
        <f t="shared" si="20"/>
        <v>0</v>
      </c>
      <c r="Q89" s="22">
        <f t="shared" si="20"/>
        <v>0</v>
      </c>
      <c r="R89" s="22">
        <f t="shared" si="20"/>
        <v>0</v>
      </c>
      <c r="S89" s="22">
        <f t="shared" si="20"/>
        <v>0</v>
      </c>
      <c r="T89" s="22">
        <f t="shared" si="20"/>
        <v>0</v>
      </c>
    </row>
    <row r="90" spans="1:20" ht="18.75" hidden="1" x14ac:dyDescent="0.25">
      <c r="A90" s="25" t="s">
        <v>187</v>
      </c>
      <c r="B90" s="24" t="s">
        <v>186</v>
      </c>
      <c r="C90" s="22" t="s">
        <v>172</v>
      </c>
      <c r="D90" s="22">
        <v>23000</v>
      </c>
      <c r="E90" s="22">
        <f>SUM(F90:T90)</f>
        <v>73776</v>
      </c>
      <c r="F90" s="37">
        <v>73776</v>
      </c>
      <c r="G90" s="22"/>
      <c r="H90" s="22"/>
      <c r="I90" s="22"/>
      <c r="J90" s="22"/>
      <c r="K90" s="22"/>
      <c r="L90" s="22"/>
      <c r="M90" s="22"/>
      <c r="N90" s="22"/>
      <c r="O90" s="22"/>
      <c r="P90" s="22"/>
      <c r="Q90" s="22"/>
      <c r="R90" s="22"/>
      <c r="S90" s="22"/>
      <c r="T90" s="22"/>
    </row>
    <row r="91" spans="1:20" s="17" customFormat="1" x14ac:dyDescent="0.25">
      <c r="A91" s="25" t="s">
        <v>188</v>
      </c>
      <c r="B91" s="24" t="s">
        <v>189</v>
      </c>
      <c r="C91" s="20"/>
      <c r="D91" s="20">
        <v>109000</v>
      </c>
      <c r="E91" s="22">
        <f>SUBTOTAL(9,E92:E97)</f>
        <v>358147</v>
      </c>
      <c r="F91" s="22">
        <f>SUM(F92:F97)</f>
        <v>0</v>
      </c>
      <c r="G91" s="22">
        <f t="shared" ref="G91:T91" si="21">SUM(G92:G97)</f>
        <v>0</v>
      </c>
      <c r="H91" s="22">
        <f t="shared" si="21"/>
        <v>0</v>
      </c>
      <c r="I91" s="22">
        <f t="shared" si="21"/>
        <v>0</v>
      </c>
      <c r="J91" s="22">
        <f t="shared" si="21"/>
        <v>0</v>
      </c>
      <c r="K91" s="22">
        <f t="shared" si="21"/>
        <v>0</v>
      </c>
      <c r="L91" s="22">
        <f t="shared" si="21"/>
        <v>0</v>
      </c>
      <c r="M91" s="22">
        <f t="shared" si="21"/>
        <v>0</v>
      </c>
      <c r="N91" s="22">
        <f t="shared" si="21"/>
        <v>0</v>
      </c>
      <c r="O91" s="22">
        <f t="shared" si="21"/>
        <v>24100</v>
      </c>
      <c r="P91" s="22">
        <f t="shared" si="21"/>
        <v>59000</v>
      </c>
      <c r="Q91" s="22">
        <f t="shared" si="21"/>
        <v>245047</v>
      </c>
      <c r="R91" s="22">
        <f t="shared" si="21"/>
        <v>0</v>
      </c>
      <c r="S91" s="22">
        <f t="shared" si="21"/>
        <v>30000</v>
      </c>
      <c r="T91" s="22">
        <f t="shared" si="21"/>
        <v>0</v>
      </c>
    </row>
    <row r="92" spans="1:20" s="44" customFormat="1" ht="93.75" hidden="1" x14ac:dyDescent="0.25">
      <c r="A92" s="25" t="s">
        <v>190</v>
      </c>
      <c r="B92" s="36" t="s">
        <v>191</v>
      </c>
      <c r="C92" s="43" t="s">
        <v>192</v>
      </c>
      <c r="D92" s="43">
        <v>18000</v>
      </c>
      <c r="E92" s="22">
        <f t="shared" ref="E92:E97" si="22">SUM(F92:T92)</f>
        <v>125868</v>
      </c>
      <c r="F92" s="22"/>
      <c r="G92" s="22"/>
      <c r="H92" s="22"/>
      <c r="I92" s="22"/>
      <c r="J92" s="22"/>
      <c r="K92" s="22"/>
      <c r="L92" s="22"/>
      <c r="M92" s="22"/>
      <c r="N92" s="22"/>
      <c r="O92" s="22"/>
      <c r="P92" s="22"/>
      <c r="Q92" s="37">
        <v>125868</v>
      </c>
      <c r="R92" s="22"/>
      <c r="S92" s="22"/>
      <c r="T92" s="22"/>
    </row>
    <row r="93" spans="1:20" s="44" customFormat="1" ht="37.5" hidden="1" x14ac:dyDescent="0.25">
      <c r="A93" s="25" t="s">
        <v>193</v>
      </c>
      <c r="B93" s="36" t="s">
        <v>194</v>
      </c>
      <c r="C93" s="43" t="s">
        <v>192</v>
      </c>
      <c r="D93" s="43">
        <v>70000</v>
      </c>
      <c r="E93" s="22">
        <f t="shared" si="22"/>
        <v>49179</v>
      </c>
      <c r="F93" s="22"/>
      <c r="G93" s="22"/>
      <c r="H93" s="22"/>
      <c r="I93" s="22"/>
      <c r="J93" s="22"/>
      <c r="K93" s="22"/>
      <c r="L93" s="22"/>
      <c r="M93" s="22"/>
      <c r="N93" s="22"/>
      <c r="O93" s="22"/>
      <c r="P93" s="22"/>
      <c r="Q93" s="37">
        <v>49179</v>
      </c>
      <c r="R93" s="22"/>
      <c r="S93" s="22"/>
      <c r="T93" s="22"/>
    </row>
    <row r="94" spans="1:20" s="44" customFormat="1" ht="37.5" hidden="1" x14ac:dyDescent="0.25">
      <c r="A94" s="25" t="s">
        <v>195</v>
      </c>
      <c r="B94" s="36" t="s">
        <v>196</v>
      </c>
      <c r="C94" s="43" t="s">
        <v>192</v>
      </c>
      <c r="D94" s="43">
        <v>21000</v>
      </c>
      <c r="E94" s="22">
        <f t="shared" si="22"/>
        <v>59000</v>
      </c>
      <c r="F94" s="22"/>
      <c r="G94" s="22"/>
      <c r="H94" s="22"/>
      <c r="I94" s="22"/>
      <c r="J94" s="22"/>
      <c r="K94" s="22"/>
      <c r="L94" s="22"/>
      <c r="M94" s="22"/>
      <c r="N94" s="22"/>
      <c r="O94" s="22"/>
      <c r="P94" s="45">
        <v>59000</v>
      </c>
      <c r="Q94" s="22"/>
      <c r="R94" s="22"/>
      <c r="S94" s="22"/>
      <c r="T94" s="22"/>
    </row>
    <row r="95" spans="1:20" s="44" customFormat="1" ht="33" hidden="1" x14ac:dyDescent="0.25">
      <c r="A95" s="25" t="s">
        <v>197</v>
      </c>
      <c r="B95" s="46" t="s">
        <v>198</v>
      </c>
      <c r="C95" s="43" t="s">
        <v>192</v>
      </c>
      <c r="D95" s="43">
        <v>50000</v>
      </c>
      <c r="E95" s="22">
        <f t="shared" si="22"/>
        <v>24100</v>
      </c>
      <c r="F95" s="22"/>
      <c r="G95" s="22"/>
      <c r="H95" s="22"/>
      <c r="I95" s="22"/>
      <c r="J95" s="22"/>
      <c r="K95" s="22"/>
      <c r="L95" s="22"/>
      <c r="M95" s="22"/>
      <c r="N95" s="22"/>
      <c r="O95" s="42">
        <v>24100</v>
      </c>
      <c r="P95" s="22"/>
      <c r="Q95" s="22"/>
      <c r="R95" s="22"/>
      <c r="S95" s="22"/>
      <c r="T95" s="22"/>
    </row>
    <row r="96" spans="1:20" s="44" customFormat="1" ht="35.25" hidden="1" customHeight="1" x14ac:dyDescent="0.25">
      <c r="A96" s="25" t="s">
        <v>199</v>
      </c>
      <c r="B96" s="24" t="s">
        <v>200</v>
      </c>
      <c r="C96" s="43"/>
      <c r="D96" s="43"/>
      <c r="E96" s="22">
        <f t="shared" si="22"/>
        <v>30000</v>
      </c>
      <c r="F96" s="22"/>
      <c r="G96" s="22"/>
      <c r="H96" s="22"/>
      <c r="I96" s="22"/>
      <c r="J96" s="22"/>
      <c r="K96" s="22"/>
      <c r="L96" s="22"/>
      <c r="M96" s="22"/>
      <c r="N96" s="22"/>
      <c r="O96" s="22"/>
      <c r="P96" s="22"/>
      <c r="Q96" s="22"/>
      <c r="R96" s="22"/>
      <c r="S96" s="29">
        <v>30000</v>
      </c>
      <c r="T96" s="22"/>
    </row>
    <row r="97" spans="1:20" ht="18.75" hidden="1" x14ac:dyDescent="0.25">
      <c r="A97" s="25" t="s">
        <v>201</v>
      </c>
      <c r="B97" s="36" t="s">
        <v>202</v>
      </c>
      <c r="C97" s="22"/>
      <c r="D97" s="22"/>
      <c r="E97" s="22">
        <f t="shared" si="22"/>
        <v>70000</v>
      </c>
      <c r="F97" s="22"/>
      <c r="G97" s="22"/>
      <c r="H97" s="22"/>
      <c r="I97" s="22"/>
      <c r="J97" s="22"/>
      <c r="K97" s="22"/>
      <c r="L97" s="22"/>
      <c r="M97" s="22"/>
      <c r="N97" s="22"/>
      <c r="O97" s="22"/>
      <c r="P97" s="22"/>
      <c r="Q97" s="29">
        <v>70000</v>
      </c>
      <c r="R97" s="22"/>
      <c r="S97" s="22"/>
      <c r="T97" s="22"/>
    </row>
    <row r="98" spans="1:20" s="17" customFormat="1" x14ac:dyDescent="0.25">
      <c r="A98" s="25" t="s">
        <v>203</v>
      </c>
      <c r="B98" s="24" t="s">
        <v>204</v>
      </c>
      <c r="C98" s="20"/>
      <c r="D98" s="20">
        <v>76500</v>
      </c>
      <c r="E98" s="22">
        <f>SUM(E99:E100)</f>
        <v>138336</v>
      </c>
      <c r="F98" s="22">
        <f>SUM(F99:F101)</f>
        <v>0</v>
      </c>
      <c r="G98" s="22">
        <f t="shared" ref="G98:T98" si="23">SUM(G99:G101)</f>
        <v>0</v>
      </c>
      <c r="H98" s="22">
        <f t="shared" si="23"/>
        <v>0</v>
      </c>
      <c r="I98" s="22">
        <f t="shared" si="23"/>
        <v>0</v>
      </c>
      <c r="J98" s="22">
        <f t="shared" si="23"/>
        <v>0</v>
      </c>
      <c r="K98" s="22">
        <f t="shared" si="23"/>
        <v>0</v>
      </c>
      <c r="L98" s="22">
        <f t="shared" si="23"/>
        <v>0</v>
      </c>
      <c r="M98" s="22">
        <f t="shared" si="23"/>
        <v>0</v>
      </c>
      <c r="N98" s="22">
        <f t="shared" si="23"/>
        <v>0</v>
      </c>
      <c r="O98" s="22">
        <f t="shared" si="23"/>
        <v>0</v>
      </c>
      <c r="P98" s="22">
        <f t="shared" si="23"/>
        <v>138336</v>
      </c>
      <c r="Q98" s="22">
        <f t="shared" si="23"/>
        <v>0</v>
      </c>
      <c r="R98" s="22">
        <f t="shared" si="23"/>
        <v>4401</v>
      </c>
      <c r="S98" s="22">
        <f t="shared" si="23"/>
        <v>0</v>
      </c>
      <c r="T98" s="22">
        <f t="shared" si="23"/>
        <v>0</v>
      </c>
    </row>
    <row r="99" spans="1:20" ht="33" hidden="1" x14ac:dyDescent="0.25">
      <c r="A99" s="47" t="s">
        <v>205</v>
      </c>
      <c r="B99" s="48" t="s">
        <v>206</v>
      </c>
      <c r="C99" s="22" t="s">
        <v>204</v>
      </c>
      <c r="D99" s="22">
        <v>76500</v>
      </c>
      <c r="E99" s="22">
        <f>SUM(F99:T99)</f>
        <v>127000</v>
      </c>
      <c r="F99" s="22"/>
      <c r="G99" s="22"/>
      <c r="H99" s="22"/>
      <c r="I99" s="22"/>
      <c r="J99" s="22"/>
      <c r="K99" s="22"/>
      <c r="L99" s="22"/>
      <c r="M99" s="22"/>
      <c r="N99" s="22"/>
      <c r="O99" s="22"/>
      <c r="P99" s="49">
        <v>127000</v>
      </c>
      <c r="Q99" s="22"/>
      <c r="R99" s="22"/>
      <c r="S99" s="22"/>
      <c r="T99" s="22"/>
    </row>
    <row r="100" spans="1:20" ht="37.5" hidden="1" x14ac:dyDescent="0.25">
      <c r="A100" s="47" t="s">
        <v>207</v>
      </c>
      <c r="B100" s="41" t="s">
        <v>208</v>
      </c>
      <c r="C100" s="22"/>
      <c r="D100" s="22"/>
      <c r="E100" s="22">
        <f>SUM(F100:T100)</f>
        <v>11336</v>
      </c>
      <c r="F100" s="22"/>
      <c r="G100" s="22"/>
      <c r="H100" s="22"/>
      <c r="I100" s="22"/>
      <c r="J100" s="22"/>
      <c r="K100" s="22"/>
      <c r="L100" s="22"/>
      <c r="M100" s="22"/>
      <c r="N100" s="22"/>
      <c r="O100" s="22"/>
      <c r="P100" s="49">
        <v>11336</v>
      </c>
      <c r="Q100" s="22"/>
      <c r="R100" s="29"/>
      <c r="S100" s="22"/>
      <c r="T100" s="22"/>
    </row>
    <row r="101" spans="1:20" ht="37.5" hidden="1" x14ac:dyDescent="0.25">
      <c r="A101" s="47" t="s">
        <v>209</v>
      </c>
      <c r="B101" s="41" t="s">
        <v>210</v>
      </c>
      <c r="C101" s="22"/>
      <c r="D101" s="22"/>
      <c r="E101" s="22">
        <f>SUM(F101:T101)</f>
        <v>4401</v>
      </c>
      <c r="F101" s="22"/>
      <c r="G101" s="22"/>
      <c r="H101" s="22"/>
      <c r="I101" s="22"/>
      <c r="J101" s="22"/>
      <c r="K101" s="22"/>
      <c r="L101" s="22"/>
      <c r="M101" s="22"/>
      <c r="N101" s="22"/>
      <c r="O101" s="22"/>
      <c r="P101" s="49"/>
      <c r="Q101" s="22"/>
      <c r="R101" s="29">
        <v>4401</v>
      </c>
      <c r="S101" s="22"/>
      <c r="T101" s="22"/>
    </row>
    <row r="102" spans="1:20" s="17" customFormat="1" x14ac:dyDescent="0.25">
      <c r="A102" s="25" t="s">
        <v>211</v>
      </c>
      <c r="B102" s="24" t="s">
        <v>212</v>
      </c>
      <c r="C102" s="20"/>
      <c r="D102" s="20"/>
      <c r="E102" s="22">
        <f>SUBTOTAL(9,E103:E109)</f>
        <v>84500</v>
      </c>
      <c r="F102" s="22">
        <f>SUM(F103:F109)</f>
        <v>20200</v>
      </c>
      <c r="G102" s="22">
        <f t="shared" ref="G102:T102" si="24">SUM(G103:G109)</f>
        <v>0</v>
      </c>
      <c r="H102" s="22">
        <f t="shared" si="24"/>
        <v>0</v>
      </c>
      <c r="I102" s="22">
        <f t="shared" si="24"/>
        <v>0</v>
      </c>
      <c r="J102" s="22">
        <f t="shared" si="24"/>
        <v>0</v>
      </c>
      <c r="K102" s="22">
        <f t="shared" si="24"/>
        <v>0</v>
      </c>
      <c r="L102" s="22">
        <f t="shared" si="24"/>
        <v>0</v>
      </c>
      <c r="M102" s="22">
        <f t="shared" si="24"/>
        <v>0</v>
      </c>
      <c r="N102" s="22">
        <f t="shared" si="24"/>
        <v>0</v>
      </c>
      <c r="O102" s="22">
        <f t="shared" si="24"/>
        <v>0</v>
      </c>
      <c r="P102" s="22">
        <f t="shared" si="24"/>
        <v>42000</v>
      </c>
      <c r="Q102" s="22">
        <f t="shared" si="24"/>
        <v>22300</v>
      </c>
      <c r="R102" s="22">
        <f t="shared" si="24"/>
        <v>0</v>
      </c>
      <c r="S102" s="22">
        <f t="shared" si="24"/>
        <v>0</v>
      </c>
      <c r="T102" s="22">
        <f t="shared" si="24"/>
        <v>0</v>
      </c>
    </row>
    <row r="103" spans="1:20" s="17" customFormat="1" ht="75" hidden="1" x14ac:dyDescent="0.25">
      <c r="A103" s="47" t="s">
        <v>213</v>
      </c>
      <c r="B103" s="36" t="s">
        <v>214</v>
      </c>
      <c r="C103" s="20"/>
      <c r="D103" s="20"/>
      <c r="E103" s="20">
        <f t="shared" ref="E103:E105" si="25">SUM(F103:T103)</f>
        <v>9000</v>
      </c>
      <c r="F103" s="20">
        <v>9000</v>
      </c>
      <c r="G103" s="20"/>
      <c r="H103" s="20"/>
      <c r="I103" s="20"/>
      <c r="J103" s="20"/>
      <c r="K103" s="20"/>
      <c r="L103" s="20"/>
      <c r="M103" s="20"/>
      <c r="N103" s="20"/>
      <c r="O103" s="20"/>
      <c r="P103" s="20"/>
      <c r="Q103" s="37"/>
      <c r="R103" s="20"/>
      <c r="S103" s="20"/>
      <c r="T103" s="20"/>
    </row>
    <row r="104" spans="1:20" s="44" customFormat="1" ht="49.5" hidden="1" x14ac:dyDescent="0.25">
      <c r="A104" s="47" t="s">
        <v>215</v>
      </c>
      <c r="B104" s="48" t="s">
        <v>216</v>
      </c>
      <c r="C104" s="43"/>
      <c r="D104" s="43"/>
      <c r="E104" s="20">
        <f t="shared" si="25"/>
        <v>6300</v>
      </c>
      <c r="F104" s="22">
        <v>6300</v>
      </c>
      <c r="G104" s="22"/>
      <c r="H104" s="22"/>
      <c r="I104" s="22"/>
      <c r="J104" s="22"/>
      <c r="K104" s="22"/>
      <c r="L104" s="22"/>
      <c r="M104" s="22"/>
      <c r="N104" s="22"/>
      <c r="O104" s="22"/>
      <c r="P104" s="29"/>
      <c r="Q104" s="22"/>
      <c r="R104" s="22"/>
      <c r="S104" s="22"/>
      <c r="T104" s="22"/>
    </row>
    <row r="105" spans="1:20" s="44" customFormat="1" ht="56.25" hidden="1" x14ac:dyDescent="0.25">
      <c r="A105" s="47" t="s">
        <v>217</v>
      </c>
      <c r="B105" s="39" t="s">
        <v>218</v>
      </c>
      <c r="C105" s="43"/>
      <c r="D105" s="43"/>
      <c r="E105" s="20">
        <f t="shared" si="25"/>
        <v>4900</v>
      </c>
      <c r="F105" s="22">
        <v>4900</v>
      </c>
      <c r="G105" s="22"/>
      <c r="H105" s="22"/>
      <c r="I105" s="22"/>
      <c r="J105" s="22"/>
      <c r="K105" s="22"/>
      <c r="L105" s="22"/>
      <c r="M105" s="22"/>
      <c r="N105" s="22"/>
      <c r="O105" s="22"/>
      <c r="P105" s="29"/>
      <c r="Q105" s="22"/>
      <c r="R105" s="22"/>
      <c r="S105" s="22"/>
      <c r="T105" s="22"/>
    </row>
    <row r="106" spans="1:20" s="17" customFormat="1" ht="37.5" hidden="1" x14ac:dyDescent="0.25">
      <c r="A106" s="47" t="s">
        <v>219</v>
      </c>
      <c r="B106" s="36" t="s">
        <v>220</v>
      </c>
      <c r="C106" s="20"/>
      <c r="D106" s="20"/>
      <c r="E106" s="20">
        <f t="shared" ref="E106:E109" si="26">SUM(F106:T106)</f>
        <v>16000</v>
      </c>
      <c r="F106" s="20"/>
      <c r="G106" s="20"/>
      <c r="H106" s="20"/>
      <c r="I106" s="20"/>
      <c r="J106" s="20"/>
      <c r="K106" s="20"/>
      <c r="L106" s="20"/>
      <c r="M106" s="20"/>
      <c r="N106" s="20"/>
      <c r="O106" s="20"/>
      <c r="P106" s="20"/>
      <c r="Q106" s="37">
        <v>16000</v>
      </c>
      <c r="R106" s="20"/>
      <c r="S106" s="20"/>
      <c r="T106" s="20"/>
    </row>
    <row r="107" spans="1:20" s="44" customFormat="1" ht="33" hidden="1" x14ac:dyDescent="0.25">
      <c r="A107" s="47" t="s">
        <v>221</v>
      </c>
      <c r="B107" s="48" t="s">
        <v>222</v>
      </c>
      <c r="C107" s="43" t="s">
        <v>223</v>
      </c>
      <c r="D107" s="43">
        <v>2232</v>
      </c>
      <c r="E107" s="20">
        <f t="shared" si="26"/>
        <v>37000</v>
      </c>
      <c r="F107" s="22"/>
      <c r="G107" s="22"/>
      <c r="H107" s="22"/>
      <c r="I107" s="22"/>
      <c r="J107" s="22"/>
      <c r="K107" s="22"/>
      <c r="L107" s="22"/>
      <c r="M107" s="22"/>
      <c r="N107" s="22"/>
      <c r="O107" s="22"/>
      <c r="P107" s="29">
        <v>37000</v>
      </c>
      <c r="Q107" s="22"/>
      <c r="R107" s="22"/>
      <c r="S107" s="22"/>
      <c r="T107" s="22"/>
    </row>
    <row r="108" spans="1:20" s="44" customFormat="1" ht="37.5" hidden="1" x14ac:dyDescent="0.25">
      <c r="A108" s="47" t="s">
        <v>224</v>
      </c>
      <c r="B108" s="39" t="s">
        <v>225</v>
      </c>
      <c r="C108" s="43" t="s">
        <v>226</v>
      </c>
      <c r="D108" s="43">
        <v>4000</v>
      </c>
      <c r="E108" s="20">
        <f t="shared" si="26"/>
        <v>5000</v>
      </c>
      <c r="F108" s="22"/>
      <c r="G108" s="22"/>
      <c r="H108" s="22"/>
      <c r="I108" s="22"/>
      <c r="J108" s="22"/>
      <c r="K108" s="22"/>
      <c r="L108" s="22"/>
      <c r="M108" s="22"/>
      <c r="N108" s="22"/>
      <c r="O108" s="22"/>
      <c r="P108" s="29">
        <v>5000</v>
      </c>
      <c r="Q108" s="22"/>
      <c r="R108" s="22"/>
      <c r="S108" s="22"/>
      <c r="T108" s="22"/>
    </row>
    <row r="109" spans="1:20" s="44" customFormat="1" ht="37.5" hidden="1" x14ac:dyDescent="0.25">
      <c r="A109" s="47" t="s">
        <v>227</v>
      </c>
      <c r="B109" s="39" t="s">
        <v>228</v>
      </c>
      <c r="C109" s="43"/>
      <c r="D109" s="43"/>
      <c r="E109" s="20">
        <f t="shared" si="26"/>
        <v>6300</v>
      </c>
      <c r="F109" s="22"/>
      <c r="G109" s="22"/>
      <c r="H109" s="22"/>
      <c r="I109" s="22"/>
      <c r="J109" s="22"/>
      <c r="K109" s="22"/>
      <c r="L109" s="22"/>
      <c r="M109" s="22"/>
      <c r="N109" s="22"/>
      <c r="O109" s="22"/>
      <c r="P109" s="29"/>
      <c r="Q109" s="22">
        <v>6300</v>
      </c>
      <c r="R109" s="22"/>
      <c r="S109" s="22"/>
      <c r="T109" s="22"/>
    </row>
    <row r="110" spans="1:20" x14ac:dyDescent="0.25">
      <c r="A110" s="25" t="s">
        <v>229</v>
      </c>
      <c r="B110" s="24" t="s">
        <v>230</v>
      </c>
      <c r="C110" s="22"/>
      <c r="D110" s="22"/>
      <c r="E110" s="22">
        <f>SUBTOTAL(9,E111:E111)</f>
        <v>10000</v>
      </c>
      <c r="F110" s="22">
        <f>F111</f>
        <v>0</v>
      </c>
      <c r="G110" s="22">
        <f t="shared" ref="G110:T110" si="27">G111</f>
        <v>0</v>
      </c>
      <c r="H110" s="22">
        <f t="shared" si="27"/>
        <v>0</v>
      </c>
      <c r="I110" s="22">
        <f t="shared" si="27"/>
        <v>0</v>
      </c>
      <c r="J110" s="22">
        <f t="shared" si="27"/>
        <v>0</v>
      </c>
      <c r="K110" s="22">
        <f t="shared" si="27"/>
        <v>0</v>
      </c>
      <c r="L110" s="22">
        <f t="shared" si="27"/>
        <v>0</v>
      </c>
      <c r="M110" s="22">
        <f t="shared" si="27"/>
        <v>0</v>
      </c>
      <c r="N110" s="22">
        <f t="shared" si="27"/>
        <v>0</v>
      </c>
      <c r="O110" s="22">
        <f t="shared" si="27"/>
        <v>0</v>
      </c>
      <c r="P110" s="22">
        <f t="shared" si="27"/>
        <v>0</v>
      </c>
      <c r="Q110" s="22">
        <f t="shared" si="27"/>
        <v>10000</v>
      </c>
      <c r="R110" s="22">
        <f t="shared" si="27"/>
        <v>0</v>
      </c>
      <c r="S110" s="22">
        <f t="shared" si="27"/>
        <v>0</v>
      </c>
      <c r="T110" s="22">
        <f t="shared" si="27"/>
        <v>0</v>
      </c>
    </row>
    <row r="111" spans="1:20" s="44" customFormat="1" ht="56.25" hidden="1" x14ac:dyDescent="0.25">
      <c r="A111" s="47" t="s">
        <v>231</v>
      </c>
      <c r="B111" s="36" t="s">
        <v>232</v>
      </c>
      <c r="C111" s="43" t="s">
        <v>233</v>
      </c>
      <c r="D111" s="43">
        <v>5440</v>
      </c>
      <c r="E111" s="22">
        <f t="shared" ref="E111" si="28">SUM(F111:T111)</f>
        <v>10000</v>
      </c>
      <c r="F111" s="22"/>
      <c r="G111" s="22"/>
      <c r="H111" s="22"/>
      <c r="I111" s="22"/>
      <c r="J111" s="22"/>
      <c r="K111" s="22"/>
      <c r="L111" s="22"/>
      <c r="M111" s="22"/>
      <c r="N111" s="22"/>
      <c r="O111" s="22"/>
      <c r="P111" s="22"/>
      <c r="Q111" s="38">
        <v>10000</v>
      </c>
      <c r="R111" s="22"/>
      <c r="S111" s="22"/>
      <c r="T111" s="22"/>
    </row>
    <row r="112" spans="1:20" x14ac:dyDescent="0.25">
      <c r="A112" s="25" t="s">
        <v>234</v>
      </c>
      <c r="B112" s="24" t="s">
        <v>235</v>
      </c>
      <c r="C112" s="22"/>
      <c r="D112" s="22"/>
      <c r="E112" s="22">
        <f>SUBTOTAL(9,E113:E122)</f>
        <v>84850</v>
      </c>
      <c r="F112" s="22">
        <f>SUM(F113:F122)</f>
        <v>16000</v>
      </c>
      <c r="G112" s="22">
        <f t="shared" ref="G112:T112" si="29">SUM(G113:G122)</f>
        <v>0</v>
      </c>
      <c r="H112" s="22">
        <f t="shared" si="29"/>
        <v>0</v>
      </c>
      <c r="I112" s="22">
        <f t="shared" si="29"/>
        <v>0</v>
      </c>
      <c r="J112" s="22">
        <f t="shared" si="29"/>
        <v>0</v>
      </c>
      <c r="K112" s="22">
        <f t="shared" si="29"/>
        <v>0</v>
      </c>
      <c r="L112" s="22">
        <f t="shared" si="29"/>
        <v>0</v>
      </c>
      <c r="M112" s="22">
        <f t="shared" si="29"/>
        <v>0</v>
      </c>
      <c r="N112" s="22">
        <f t="shared" si="29"/>
        <v>0</v>
      </c>
      <c r="O112" s="22">
        <f t="shared" si="29"/>
        <v>0</v>
      </c>
      <c r="P112" s="22">
        <f t="shared" si="29"/>
        <v>52850</v>
      </c>
      <c r="Q112" s="22">
        <f t="shared" si="29"/>
        <v>16000</v>
      </c>
      <c r="R112" s="22">
        <f t="shared" si="29"/>
        <v>0</v>
      </c>
      <c r="S112" s="22">
        <f t="shared" si="29"/>
        <v>0</v>
      </c>
      <c r="T112" s="22">
        <f t="shared" si="29"/>
        <v>0</v>
      </c>
    </row>
    <row r="113" spans="1:20" s="44" customFormat="1" ht="16.5" hidden="1" x14ac:dyDescent="0.25">
      <c r="A113" s="47" t="s">
        <v>236</v>
      </c>
      <c r="B113" s="48" t="s">
        <v>237</v>
      </c>
      <c r="C113" s="43" t="s">
        <v>238</v>
      </c>
      <c r="D113" s="43">
        <v>7000</v>
      </c>
      <c r="E113" s="22">
        <f>SUM(F113:T113)</f>
        <v>2000</v>
      </c>
      <c r="F113" s="22">
        <v>2000</v>
      </c>
      <c r="G113" s="22"/>
      <c r="H113" s="22"/>
      <c r="I113" s="22"/>
      <c r="J113" s="22"/>
      <c r="K113" s="22"/>
      <c r="L113" s="22"/>
      <c r="M113" s="22"/>
      <c r="N113" s="22"/>
      <c r="O113" s="22"/>
      <c r="P113" s="29"/>
      <c r="Q113" s="22"/>
      <c r="R113" s="22"/>
      <c r="S113" s="22"/>
      <c r="T113" s="22"/>
    </row>
    <row r="114" spans="1:20" s="44" customFormat="1" ht="16.5" hidden="1" x14ac:dyDescent="0.25">
      <c r="A114" s="47" t="s">
        <v>239</v>
      </c>
      <c r="B114" s="48" t="s">
        <v>240</v>
      </c>
      <c r="C114" s="43" t="s">
        <v>241</v>
      </c>
      <c r="D114" s="43">
        <v>0</v>
      </c>
      <c r="E114" s="22">
        <f>SUM(F114:T114)</f>
        <v>1000</v>
      </c>
      <c r="F114" s="22">
        <v>1000</v>
      </c>
      <c r="G114" s="22"/>
      <c r="H114" s="22"/>
      <c r="I114" s="22"/>
      <c r="J114" s="22"/>
      <c r="K114" s="22"/>
      <c r="L114" s="22"/>
      <c r="M114" s="22"/>
      <c r="N114" s="22"/>
      <c r="O114" s="22"/>
      <c r="P114" s="29"/>
      <c r="Q114" s="22"/>
      <c r="R114" s="22"/>
      <c r="S114" s="22"/>
      <c r="T114" s="22"/>
    </row>
    <row r="115" spans="1:20" s="44" customFormat="1" ht="16.5" hidden="1" x14ac:dyDescent="0.25">
      <c r="A115" s="47" t="s">
        <v>242</v>
      </c>
      <c r="B115" s="48" t="s">
        <v>243</v>
      </c>
      <c r="C115" s="43" t="s">
        <v>238</v>
      </c>
      <c r="D115" s="43">
        <v>7000</v>
      </c>
      <c r="E115" s="22">
        <f>SUM(F115:T115)</f>
        <v>2000</v>
      </c>
      <c r="F115" s="22">
        <v>2000</v>
      </c>
      <c r="G115" s="22"/>
      <c r="H115" s="22"/>
      <c r="I115" s="22"/>
      <c r="J115" s="22"/>
      <c r="K115" s="22"/>
      <c r="L115" s="22"/>
      <c r="M115" s="22"/>
      <c r="N115" s="22"/>
      <c r="O115" s="22"/>
      <c r="P115" s="29"/>
      <c r="Q115" s="22"/>
      <c r="R115" s="22"/>
      <c r="S115" s="22"/>
      <c r="T115" s="22"/>
    </row>
    <row r="116" spans="1:20" s="44" customFormat="1" ht="16.5" hidden="1" x14ac:dyDescent="0.25">
      <c r="A116" s="47" t="s">
        <v>244</v>
      </c>
      <c r="B116" s="48" t="s">
        <v>245</v>
      </c>
      <c r="C116" s="43" t="s">
        <v>241</v>
      </c>
      <c r="D116" s="43">
        <v>0</v>
      </c>
      <c r="E116" s="22">
        <f>SUM(F116:T116)</f>
        <v>8000</v>
      </c>
      <c r="F116" s="22">
        <v>8000</v>
      </c>
      <c r="G116" s="22"/>
      <c r="H116" s="22"/>
      <c r="I116" s="22"/>
      <c r="J116" s="22"/>
      <c r="K116" s="22"/>
      <c r="L116" s="22"/>
      <c r="M116" s="22"/>
      <c r="N116" s="22"/>
      <c r="O116" s="22"/>
      <c r="P116" s="29"/>
      <c r="Q116" s="22"/>
      <c r="R116" s="22"/>
      <c r="S116" s="22"/>
      <c r="T116" s="22"/>
    </row>
    <row r="117" spans="1:20" s="44" customFormat="1" ht="66" hidden="1" x14ac:dyDescent="0.25">
      <c r="A117" s="47" t="s">
        <v>246</v>
      </c>
      <c r="B117" s="48" t="s">
        <v>247</v>
      </c>
      <c r="C117" s="43"/>
      <c r="D117" s="43"/>
      <c r="E117" s="22">
        <f t="shared" ref="E117:E122" si="30">SUM(F117:T117)</f>
        <v>2000</v>
      </c>
      <c r="F117" s="22">
        <v>2000</v>
      </c>
      <c r="G117" s="22"/>
      <c r="H117" s="22"/>
      <c r="I117" s="22"/>
      <c r="J117" s="22"/>
      <c r="K117" s="22"/>
      <c r="L117" s="22"/>
      <c r="M117" s="22"/>
      <c r="N117" s="22"/>
      <c r="O117" s="22"/>
      <c r="P117" s="29"/>
      <c r="Q117" s="22"/>
      <c r="R117" s="22"/>
      <c r="S117" s="22"/>
      <c r="T117" s="22"/>
    </row>
    <row r="118" spans="1:20" s="44" customFormat="1" ht="16.5" hidden="1" x14ac:dyDescent="0.25">
      <c r="A118" s="47" t="s">
        <v>248</v>
      </c>
      <c r="B118" s="48" t="s">
        <v>249</v>
      </c>
      <c r="C118" s="43"/>
      <c r="D118" s="43"/>
      <c r="E118" s="22">
        <f t="shared" si="30"/>
        <v>1000</v>
      </c>
      <c r="F118" s="22">
        <v>1000</v>
      </c>
      <c r="G118" s="22"/>
      <c r="H118" s="22"/>
      <c r="I118" s="22"/>
      <c r="J118" s="22"/>
      <c r="K118" s="22"/>
      <c r="L118" s="22"/>
      <c r="M118" s="22"/>
      <c r="N118" s="22"/>
      <c r="O118" s="22"/>
      <c r="P118" s="29"/>
      <c r="Q118" s="22"/>
      <c r="R118" s="22"/>
      <c r="S118" s="22"/>
      <c r="T118" s="22"/>
    </row>
    <row r="119" spans="1:20" s="44" customFormat="1" ht="33" hidden="1" x14ac:dyDescent="0.25">
      <c r="A119" s="47" t="s">
        <v>250</v>
      </c>
      <c r="B119" s="48" t="s">
        <v>251</v>
      </c>
      <c r="C119" s="43"/>
      <c r="D119" s="43"/>
      <c r="E119" s="22">
        <f t="shared" si="30"/>
        <v>16000</v>
      </c>
      <c r="F119" s="22"/>
      <c r="G119" s="22"/>
      <c r="H119" s="22"/>
      <c r="I119" s="22"/>
      <c r="J119" s="22"/>
      <c r="K119" s="22"/>
      <c r="L119" s="22"/>
      <c r="M119" s="22"/>
      <c r="N119" s="22"/>
      <c r="O119" s="22"/>
      <c r="P119" s="29"/>
      <c r="Q119" s="22">
        <v>16000</v>
      </c>
      <c r="R119" s="22"/>
      <c r="S119" s="22"/>
      <c r="T119" s="22"/>
    </row>
    <row r="120" spans="1:20" s="44" customFormat="1" ht="16.5" hidden="1" x14ac:dyDescent="0.25">
      <c r="A120" s="47" t="s">
        <v>252</v>
      </c>
      <c r="B120" s="48" t="s">
        <v>253</v>
      </c>
      <c r="C120" s="43" t="s">
        <v>238</v>
      </c>
      <c r="D120" s="43">
        <v>7000</v>
      </c>
      <c r="E120" s="22">
        <f t="shared" si="30"/>
        <v>10000</v>
      </c>
      <c r="F120" s="22"/>
      <c r="G120" s="22"/>
      <c r="H120" s="22"/>
      <c r="I120" s="22"/>
      <c r="J120" s="22"/>
      <c r="K120" s="22"/>
      <c r="L120" s="22"/>
      <c r="M120" s="22"/>
      <c r="N120" s="22"/>
      <c r="O120" s="22"/>
      <c r="P120" s="29">
        <v>10000</v>
      </c>
      <c r="Q120" s="22"/>
      <c r="R120" s="22"/>
      <c r="S120" s="22"/>
      <c r="T120" s="22"/>
    </row>
    <row r="121" spans="1:20" s="44" customFormat="1" ht="33" hidden="1" x14ac:dyDescent="0.25">
      <c r="A121" s="47" t="s">
        <v>254</v>
      </c>
      <c r="B121" s="48" t="s">
        <v>255</v>
      </c>
      <c r="C121" s="43" t="s">
        <v>241</v>
      </c>
      <c r="D121" s="43">
        <v>0</v>
      </c>
      <c r="E121" s="22">
        <f t="shared" si="30"/>
        <v>10000</v>
      </c>
      <c r="F121" s="22"/>
      <c r="G121" s="22"/>
      <c r="H121" s="22"/>
      <c r="I121" s="22"/>
      <c r="J121" s="22"/>
      <c r="K121" s="22"/>
      <c r="L121" s="22"/>
      <c r="M121" s="22"/>
      <c r="N121" s="22"/>
      <c r="O121" s="22"/>
      <c r="P121" s="29">
        <v>10000</v>
      </c>
      <c r="Q121" s="22"/>
      <c r="R121" s="22"/>
      <c r="S121" s="22"/>
      <c r="T121" s="22"/>
    </row>
    <row r="122" spans="1:20" s="44" customFormat="1" ht="16.5" hidden="1" x14ac:dyDescent="0.25">
      <c r="A122" s="47" t="s">
        <v>256</v>
      </c>
      <c r="B122" s="48" t="s">
        <v>257</v>
      </c>
      <c r="C122" s="43"/>
      <c r="D122" s="43"/>
      <c r="E122" s="22">
        <f t="shared" si="30"/>
        <v>32850</v>
      </c>
      <c r="F122" s="22"/>
      <c r="G122" s="22"/>
      <c r="H122" s="22"/>
      <c r="I122" s="22"/>
      <c r="J122" s="22"/>
      <c r="K122" s="22"/>
      <c r="L122" s="22"/>
      <c r="M122" s="22"/>
      <c r="N122" s="22"/>
      <c r="O122" s="22"/>
      <c r="P122" s="29">
        <v>32850</v>
      </c>
      <c r="Q122" s="22"/>
      <c r="R122" s="22"/>
      <c r="S122" s="22"/>
      <c r="T122" s="22"/>
    </row>
    <row r="123" spans="1:20" x14ac:dyDescent="0.25">
      <c r="A123" s="25" t="s">
        <v>258</v>
      </c>
      <c r="B123" s="24" t="s">
        <v>259</v>
      </c>
      <c r="C123" s="22"/>
      <c r="D123" s="22"/>
      <c r="E123" s="22">
        <f>SUBTOTAL(9,E124:E147)</f>
        <v>139370</v>
      </c>
      <c r="F123" s="22">
        <f>SUM(F124:F147)</f>
        <v>54820</v>
      </c>
      <c r="G123" s="22">
        <f t="shared" ref="G123:T123" si="31">SUM(G124:G147)</f>
        <v>0</v>
      </c>
      <c r="H123" s="22">
        <f t="shared" si="31"/>
        <v>0</v>
      </c>
      <c r="I123" s="22">
        <f t="shared" si="31"/>
        <v>0</v>
      </c>
      <c r="J123" s="22">
        <f t="shared" si="31"/>
        <v>0</v>
      </c>
      <c r="K123" s="22">
        <f t="shared" si="31"/>
        <v>0</v>
      </c>
      <c r="L123" s="22">
        <f t="shared" si="31"/>
        <v>0</v>
      </c>
      <c r="M123" s="22">
        <f t="shared" si="31"/>
        <v>0</v>
      </c>
      <c r="N123" s="22">
        <f t="shared" si="31"/>
        <v>7500</v>
      </c>
      <c r="O123" s="22">
        <f t="shared" si="31"/>
        <v>0</v>
      </c>
      <c r="P123" s="22">
        <f t="shared" si="31"/>
        <v>0</v>
      </c>
      <c r="Q123" s="22">
        <f t="shared" si="31"/>
        <v>77050</v>
      </c>
      <c r="R123" s="22">
        <f t="shared" si="31"/>
        <v>0</v>
      </c>
      <c r="S123" s="22">
        <f t="shared" si="31"/>
        <v>0</v>
      </c>
      <c r="T123" s="22">
        <f t="shared" si="31"/>
        <v>0</v>
      </c>
    </row>
    <row r="124" spans="1:20" s="44" customFormat="1" ht="37.5" hidden="1" x14ac:dyDescent="0.25">
      <c r="A124" s="47" t="s">
        <v>260</v>
      </c>
      <c r="B124" s="50" t="s">
        <v>261</v>
      </c>
      <c r="C124" s="43" t="s">
        <v>262</v>
      </c>
      <c r="D124" s="43">
        <v>0</v>
      </c>
      <c r="E124" s="22">
        <f t="shared" ref="E124:E147" si="32">SUM(F124:T124)</f>
        <v>2700</v>
      </c>
      <c r="F124" s="37">
        <v>2700</v>
      </c>
      <c r="G124" s="22"/>
      <c r="H124" s="22"/>
      <c r="I124" s="22"/>
      <c r="J124" s="22"/>
      <c r="K124" s="22"/>
      <c r="L124" s="22"/>
      <c r="M124" s="22"/>
      <c r="N124" s="22"/>
      <c r="O124" s="22"/>
      <c r="P124" s="22"/>
      <c r="Q124" s="22"/>
      <c r="R124" s="22"/>
      <c r="S124" s="22"/>
      <c r="T124" s="22"/>
    </row>
    <row r="125" spans="1:20" s="44" customFormat="1" ht="18.75" hidden="1" x14ac:dyDescent="0.25">
      <c r="A125" s="47" t="s">
        <v>263</v>
      </c>
      <c r="B125" s="50" t="s">
        <v>264</v>
      </c>
      <c r="C125" s="43" t="s">
        <v>265</v>
      </c>
      <c r="D125" s="43">
        <v>25000</v>
      </c>
      <c r="E125" s="22">
        <f t="shared" si="32"/>
        <v>1050</v>
      </c>
      <c r="F125" s="37">
        <v>1050</v>
      </c>
      <c r="G125" s="22"/>
      <c r="H125" s="22"/>
      <c r="I125" s="22"/>
      <c r="J125" s="22"/>
      <c r="K125" s="22"/>
      <c r="L125" s="22"/>
      <c r="M125" s="22"/>
      <c r="N125" s="22"/>
      <c r="O125" s="22"/>
      <c r="P125" s="22"/>
      <c r="Q125" s="22"/>
      <c r="R125" s="22"/>
      <c r="S125" s="22"/>
      <c r="T125" s="22"/>
    </row>
    <row r="126" spans="1:20" s="44" customFormat="1" ht="18.75" hidden="1" x14ac:dyDescent="0.25">
      <c r="A126" s="47" t="s">
        <v>266</v>
      </c>
      <c r="B126" s="50" t="s">
        <v>267</v>
      </c>
      <c r="C126" s="43" t="s">
        <v>265</v>
      </c>
      <c r="D126" s="43">
        <v>10000</v>
      </c>
      <c r="E126" s="22">
        <f t="shared" si="32"/>
        <v>1650</v>
      </c>
      <c r="F126" s="37">
        <v>1650</v>
      </c>
      <c r="G126" s="22"/>
      <c r="H126" s="22"/>
      <c r="I126" s="22"/>
      <c r="J126" s="22"/>
      <c r="K126" s="22"/>
      <c r="L126" s="22"/>
      <c r="M126" s="22"/>
      <c r="N126" s="22"/>
      <c r="O126" s="22"/>
      <c r="P126" s="22"/>
      <c r="Q126" s="22"/>
      <c r="R126" s="22"/>
      <c r="S126" s="22"/>
      <c r="T126" s="22"/>
    </row>
    <row r="127" spans="1:20" s="44" customFormat="1" ht="18.75" hidden="1" x14ac:dyDescent="0.25">
      <c r="A127" s="47" t="s">
        <v>268</v>
      </c>
      <c r="B127" s="50" t="s">
        <v>269</v>
      </c>
      <c r="C127" s="43" t="s">
        <v>270</v>
      </c>
      <c r="D127" s="43">
        <v>2000</v>
      </c>
      <c r="E127" s="22">
        <f t="shared" si="32"/>
        <v>1800</v>
      </c>
      <c r="F127" s="37">
        <v>1800</v>
      </c>
      <c r="G127" s="22"/>
      <c r="H127" s="22"/>
      <c r="I127" s="22"/>
      <c r="J127" s="22"/>
      <c r="K127" s="22"/>
      <c r="L127" s="22"/>
      <c r="M127" s="22"/>
      <c r="N127" s="22"/>
      <c r="O127" s="22"/>
      <c r="P127" s="22"/>
      <c r="Q127" s="22"/>
      <c r="R127" s="22"/>
      <c r="S127" s="22"/>
      <c r="T127" s="22"/>
    </row>
    <row r="128" spans="1:20" s="44" customFormat="1" ht="37.5" hidden="1" x14ac:dyDescent="0.25">
      <c r="A128" s="47" t="s">
        <v>271</v>
      </c>
      <c r="B128" s="50" t="s">
        <v>272</v>
      </c>
      <c r="C128" s="43" t="s">
        <v>265</v>
      </c>
      <c r="D128" s="43">
        <v>9000</v>
      </c>
      <c r="E128" s="22">
        <f t="shared" si="32"/>
        <v>840</v>
      </c>
      <c r="F128" s="37">
        <v>840</v>
      </c>
      <c r="G128" s="22"/>
      <c r="H128" s="22"/>
      <c r="I128" s="22"/>
      <c r="J128" s="22"/>
      <c r="K128" s="22"/>
      <c r="L128" s="22"/>
      <c r="M128" s="22"/>
      <c r="N128" s="22"/>
      <c r="O128" s="22"/>
      <c r="P128" s="22"/>
      <c r="Q128" s="22"/>
      <c r="R128" s="22"/>
      <c r="S128" s="22"/>
      <c r="T128" s="22"/>
    </row>
    <row r="129" spans="1:20" s="44" customFormat="1" ht="18.75" hidden="1" x14ac:dyDescent="0.25">
      <c r="A129" s="47" t="s">
        <v>273</v>
      </c>
      <c r="B129" s="50" t="s">
        <v>274</v>
      </c>
      <c r="C129" s="43" t="s">
        <v>275</v>
      </c>
      <c r="D129" s="43">
        <v>0</v>
      </c>
      <c r="E129" s="22">
        <f t="shared" si="32"/>
        <v>540</v>
      </c>
      <c r="F129" s="37">
        <v>540</v>
      </c>
      <c r="G129" s="22"/>
      <c r="H129" s="22"/>
      <c r="I129" s="22"/>
      <c r="J129" s="22"/>
      <c r="K129" s="22"/>
      <c r="L129" s="22"/>
      <c r="M129" s="22"/>
      <c r="N129" s="22"/>
      <c r="O129" s="22"/>
      <c r="P129" s="22"/>
      <c r="Q129" s="22"/>
      <c r="R129" s="22"/>
      <c r="S129" s="22"/>
      <c r="T129" s="22"/>
    </row>
    <row r="130" spans="1:20" s="44" customFormat="1" ht="18.75" hidden="1" x14ac:dyDescent="0.25">
      <c r="A130" s="47" t="s">
        <v>276</v>
      </c>
      <c r="B130" s="50" t="s">
        <v>277</v>
      </c>
      <c r="C130" s="43" t="s">
        <v>275</v>
      </c>
      <c r="D130" s="43">
        <v>0</v>
      </c>
      <c r="E130" s="22">
        <f t="shared" si="32"/>
        <v>1500</v>
      </c>
      <c r="F130" s="37">
        <v>1500</v>
      </c>
      <c r="G130" s="22"/>
      <c r="H130" s="22"/>
      <c r="I130" s="22"/>
      <c r="J130" s="22"/>
      <c r="K130" s="22"/>
      <c r="L130" s="22"/>
      <c r="M130" s="22"/>
      <c r="N130" s="22"/>
      <c r="O130" s="22"/>
      <c r="P130" s="22"/>
      <c r="Q130" s="22"/>
      <c r="R130" s="22"/>
      <c r="S130" s="22"/>
      <c r="T130" s="22"/>
    </row>
    <row r="131" spans="1:20" s="44" customFormat="1" ht="18.75" hidden="1" x14ac:dyDescent="0.25">
      <c r="A131" s="47" t="s">
        <v>278</v>
      </c>
      <c r="B131" s="50" t="s">
        <v>279</v>
      </c>
      <c r="C131" s="43"/>
      <c r="D131" s="43"/>
      <c r="E131" s="22">
        <f t="shared" si="32"/>
        <v>1650</v>
      </c>
      <c r="F131" s="37">
        <v>1650</v>
      </c>
      <c r="G131" s="22"/>
      <c r="H131" s="22"/>
      <c r="I131" s="22"/>
      <c r="J131" s="22"/>
      <c r="K131" s="22"/>
      <c r="L131" s="22"/>
      <c r="M131" s="22"/>
      <c r="N131" s="22"/>
      <c r="O131" s="22"/>
      <c r="P131" s="22"/>
      <c r="Q131" s="22"/>
      <c r="R131" s="22"/>
      <c r="S131" s="22"/>
      <c r="T131" s="22"/>
    </row>
    <row r="132" spans="1:20" s="44" customFormat="1" ht="18.75" hidden="1" x14ac:dyDescent="0.25">
      <c r="A132" s="47" t="s">
        <v>280</v>
      </c>
      <c r="B132" s="50" t="s">
        <v>281</v>
      </c>
      <c r="C132" s="43"/>
      <c r="D132" s="43"/>
      <c r="E132" s="22">
        <f t="shared" si="32"/>
        <v>360</v>
      </c>
      <c r="F132" s="37">
        <v>360</v>
      </c>
      <c r="G132" s="22"/>
      <c r="H132" s="22"/>
      <c r="I132" s="22"/>
      <c r="J132" s="22"/>
      <c r="K132" s="22"/>
      <c r="L132" s="22"/>
      <c r="M132" s="22"/>
      <c r="N132" s="22"/>
      <c r="O132" s="22"/>
      <c r="P132" s="22"/>
      <c r="Q132" s="22"/>
      <c r="R132" s="22"/>
      <c r="S132" s="22"/>
      <c r="T132" s="22"/>
    </row>
    <row r="133" spans="1:20" s="44" customFormat="1" ht="18.75" hidden="1" x14ac:dyDescent="0.25">
      <c r="A133" s="47" t="s">
        <v>282</v>
      </c>
      <c r="B133" s="50" t="s">
        <v>283</v>
      </c>
      <c r="C133" s="43"/>
      <c r="D133" s="43"/>
      <c r="E133" s="22">
        <f t="shared" si="32"/>
        <v>750</v>
      </c>
      <c r="F133" s="37">
        <v>750</v>
      </c>
      <c r="G133" s="22"/>
      <c r="H133" s="22"/>
      <c r="I133" s="22"/>
      <c r="J133" s="22"/>
      <c r="K133" s="22"/>
      <c r="L133" s="22"/>
      <c r="M133" s="22"/>
      <c r="N133" s="22"/>
      <c r="O133" s="22"/>
      <c r="P133" s="22"/>
      <c r="Q133" s="22"/>
      <c r="R133" s="22"/>
      <c r="S133" s="22"/>
      <c r="T133" s="22"/>
    </row>
    <row r="134" spans="1:20" s="44" customFormat="1" ht="37.5" hidden="1" x14ac:dyDescent="0.25">
      <c r="A134" s="47" t="s">
        <v>284</v>
      </c>
      <c r="B134" s="50" t="s">
        <v>285</v>
      </c>
      <c r="C134" s="43"/>
      <c r="D134" s="43"/>
      <c r="E134" s="22">
        <f t="shared" si="32"/>
        <v>5000</v>
      </c>
      <c r="F134" s="37">
        <v>5000</v>
      </c>
      <c r="G134" s="22"/>
      <c r="H134" s="22"/>
      <c r="I134" s="22"/>
      <c r="J134" s="22"/>
      <c r="K134" s="22"/>
      <c r="L134" s="22"/>
      <c r="M134" s="22"/>
      <c r="N134" s="22"/>
      <c r="O134" s="22"/>
      <c r="P134" s="22"/>
      <c r="Q134" s="22"/>
      <c r="R134" s="22"/>
      <c r="S134" s="22"/>
      <c r="T134" s="22"/>
    </row>
    <row r="135" spans="1:20" s="44" customFormat="1" ht="37.5" hidden="1" x14ac:dyDescent="0.25">
      <c r="A135" s="47" t="s">
        <v>286</v>
      </c>
      <c r="B135" s="50" t="s">
        <v>287</v>
      </c>
      <c r="C135" s="43"/>
      <c r="D135" s="43"/>
      <c r="E135" s="22">
        <f t="shared" si="32"/>
        <v>3800</v>
      </c>
      <c r="F135" s="37">
        <v>3800</v>
      </c>
      <c r="G135" s="22"/>
      <c r="H135" s="22"/>
      <c r="I135" s="22"/>
      <c r="J135" s="22"/>
      <c r="K135" s="22"/>
      <c r="L135" s="22"/>
      <c r="M135" s="22"/>
      <c r="N135" s="22"/>
      <c r="O135" s="22"/>
      <c r="P135" s="22"/>
      <c r="Q135" s="22"/>
      <c r="R135" s="22"/>
      <c r="S135" s="22"/>
      <c r="T135" s="22"/>
    </row>
    <row r="136" spans="1:20" s="44" customFormat="1" ht="37.5" hidden="1" x14ac:dyDescent="0.25">
      <c r="A136" s="47" t="s">
        <v>288</v>
      </c>
      <c r="B136" s="50" t="s">
        <v>289</v>
      </c>
      <c r="C136" s="43"/>
      <c r="D136" s="43"/>
      <c r="E136" s="22">
        <f t="shared" si="32"/>
        <v>4700</v>
      </c>
      <c r="F136" s="37">
        <v>4700</v>
      </c>
      <c r="G136" s="22"/>
      <c r="H136" s="22"/>
      <c r="I136" s="22"/>
      <c r="J136" s="22"/>
      <c r="K136" s="22"/>
      <c r="L136" s="22"/>
      <c r="M136" s="22"/>
      <c r="N136" s="22"/>
      <c r="O136" s="22"/>
      <c r="P136" s="22"/>
      <c r="Q136" s="22"/>
      <c r="R136" s="22"/>
      <c r="S136" s="22"/>
      <c r="T136" s="22"/>
    </row>
    <row r="137" spans="1:20" s="44" customFormat="1" ht="37.5" hidden="1" x14ac:dyDescent="0.25">
      <c r="A137" s="47" t="s">
        <v>290</v>
      </c>
      <c r="B137" s="50" t="s">
        <v>291</v>
      </c>
      <c r="C137" s="43"/>
      <c r="D137" s="43"/>
      <c r="E137" s="22">
        <f t="shared" si="32"/>
        <v>5000</v>
      </c>
      <c r="F137" s="37">
        <v>5000</v>
      </c>
      <c r="G137" s="22"/>
      <c r="H137" s="22"/>
      <c r="I137" s="22"/>
      <c r="J137" s="22"/>
      <c r="K137" s="22"/>
      <c r="L137" s="22"/>
      <c r="M137" s="22"/>
      <c r="N137" s="22"/>
      <c r="O137" s="22"/>
      <c r="P137" s="22"/>
      <c r="Q137" s="22"/>
      <c r="R137" s="22"/>
      <c r="S137" s="22"/>
      <c r="T137" s="22"/>
    </row>
    <row r="138" spans="1:20" s="44" customFormat="1" ht="18.75" hidden="1" x14ac:dyDescent="0.25">
      <c r="A138" s="47" t="s">
        <v>292</v>
      </c>
      <c r="B138" s="50" t="s">
        <v>293</v>
      </c>
      <c r="C138" s="43"/>
      <c r="D138" s="43"/>
      <c r="E138" s="22">
        <f t="shared" si="32"/>
        <v>8580</v>
      </c>
      <c r="F138" s="37">
        <v>8580</v>
      </c>
      <c r="G138" s="22"/>
      <c r="H138" s="22"/>
      <c r="I138" s="22"/>
      <c r="J138" s="22"/>
      <c r="K138" s="22"/>
      <c r="L138" s="22"/>
      <c r="M138" s="22"/>
      <c r="N138" s="22"/>
      <c r="O138" s="22"/>
      <c r="P138" s="22"/>
      <c r="Q138" s="22"/>
      <c r="R138" s="22"/>
      <c r="S138" s="22"/>
      <c r="T138" s="22"/>
    </row>
    <row r="139" spans="1:20" s="44" customFormat="1" ht="18.75" hidden="1" x14ac:dyDescent="0.25">
      <c r="A139" s="47" t="s">
        <v>294</v>
      </c>
      <c r="B139" s="50" t="s">
        <v>295</v>
      </c>
      <c r="C139" s="43"/>
      <c r="D139" s="43"/>
      <c r="E139" s="22">
        <f t="shared" si="32"/>
        <v>1000</v>
      </c>
      <c r="F139" s="37">
        <v>1000</v>
      </c>
      <c r="G139" s="22"/>
      <c r="H139" s="22"/>
      <c r="I139" s="22"/>
      <c r="J139" s="22"/>
      <c r="K139" s="22"/>
      <c r="L139" s="22"/>
      <c r="M139" s="22"/>
      <c r="N139" s="22"/>
      <c r="O139" s="22"/>
      <c r="P139" s="22"/>
      <c r="Q139" s="22"/>
      <c r="R139" s="22"/>
      <c r="S139" s="22"/>
      <c r="T139" s="22"/>
    </row>
    <row r="140" spans="1:20" s="44" customFormat="1" ht="37.5" hidden="1" x14ac:dyDescent="0.25">
      <c r="A140" s="47" t="s">
        <v>296</v>
      </c>
      <c r="B140" s="50" t="s">
        <v>297</v>
      </c>
      <c r="C140" s="43"/>
      <c r="D140" s="43"/>
      <c r="E140" s="22">
        <f t="shared" si="32"/>
        <v>1400</v>
      </c>
      <c r="F140" s="37">
        <v>1400</v>
      </c>
      <c r="G140" s="22"/>
      <c r="H140" s="22"/>
      <c r="I140" s="22"/>
      <c r="J140" s="22"/>
      <c r="K140" s="22"/>
      <c r="L140" s="22"/>
      <c r="M140" s="22"/>
      <c r="N140" s="22"/>
      <c r="O140" s="22"/>
      <c r="P140" s="22"/>
      <c r="Q140" s="22"/>
      <c r="R140" s="22"/>
      <c r="S140" s="22"/>
      <c r="T140" s="22"/>
    </row>
    <row r="141" spans="1:20" s="44" customFormat="1" ht="18.75" hidden="1" x14ac:dyDescent="0.25">
      <c r="A141" s="47" t="s">
        <v>298</v>
      </c>
      <c r="B141" s="50" t="s">
        <v>299</v>
      </c>
      <c r="C141" s="43"/>
      <c r="D141" s="43"/>
      <c r="E141" s="22">
        <f t="shared" si="32"/>
        <v>12500</v>
      </c>
      <c r="F141" s="37">
        <v>12500</v>
      </c>
      <c r="G141" s="22"/>
      <c r="H141" s="22"/>
      <c r="I141" s="22"/>
      <c r="J141" s="22"/>
      <c r="K141" s="22"/>
      <c r="L141" s="22"/>
      <c r="M141" s="22"/>
      <c r="N141" s="22"/>
      <c r="O141" s="22"/>
      <c r="P141" s="22"/>
      <c r="Q141" s="22"/>
      <c r="R141" s="22"/>
      <c r="S141" s="22"/>
      <c r="T141" s="22"/>
    </row>
    <row r="142" spans="1:20" s="44" customFormat="1" ht="37.5" hidden="1" x14ac:dyDescent="0.25">
      <c r="A142" s="47" t="s">
        <v>300</v>
      </c>
      <c r="B142" s="41" t="s">
        <v>301</v>
      </c>
      <c r="C142" s="43"/>
      <c r="D142" s="43"/>
      <c r="E142" s="22">
        <f t="shared" si="32"/>
        <v>7500</v>
      </c>
      <c r="F142" s="22"/>
      <c r="G142" s="22"/>
      <c r="H142" s="22"/>
      <c r="I142" s="22"/>
      <c r="J142" s="22"/>
      <c r="K142" s="22"/>
      <c r="L142" s="22"/>
      <c r="M142" s="22"/>
      <c r="N142" s="35">
        <v>7500</v>
      </c>
      <c r="O142" s="22"/>
      <c r="P142" s="22"/>
      <c r="Q142" s="22"/>
      <c r="R142" s="22"/>
      <c r="S142" s="22"/>
      <c r="T142" s="22"/>
    </row>
    <row r="143" spans="1:20" s="44" customFormat="1" ht="18.75" hidden="1" x14ac:dyDescent="0.25">
      <c r="A143" s="47" t="s">
        <v>302</v>
      </c>
      <c r="B143" s="33" t="s">
        <v>303</v>
      </c>
      <c r="C143" s="43"/>
      <c r="D143" s="43"/>
      <c r="E143" s="22">
        <f t="shared" si="32"/>
        <v>57100</v>
      </c>
      <c r="F143" s="22"/>
      <c r="G143" s="22"/>
      <c r="H143" s="22"/>
      <c r="I143" s="22"/>
      <c r="J143" s="22"/>
      <c r="K143" s="22"/>
      <c r="L143" s="22"/>
      <c r="M143" s="22"/>
      <c r="N143" s="22"/>
      <c r="O143" s="22"/>
      <c r="P143" s="22"/>
      <c r="Q143" s="37">
        <v>57100</v>
      </c>
      <c r="R143" s="22"/>
      <c r="S143" s="22"/>
      <c r="T143" s="22"/>
    </row>
    <row r="144" spans="1:20" s="44" customFormat="1" ht="56.25" hidden="1" x14ac:dyDescent="0.25">
      <c r="A144" s="47" t="s">
        <v>304</v>
      </c>
      <c r="B144" s="34" t="s">
        <v>305</v>
      </c>
      <c r="C144" s="43"/>
      <c r="D144" s="43"/>
      <c r="E144" s="22">
        <f t="shared" si="32"/>
        <v>6150</v>
      </c>
      <c r="F144" s="22"/>
      <c r="G144" s="22"/>
      <c r="H144" s="22"/>
      <c r="I144" s="22"/>
      <c r="J144" s="22"/>
      <c r="K144" s="22"/>
      <c r="L144" s="22"/>
      <c r="M144" s="22"/>
      <c r="N144" s="22"/>
      <c r="O144" s="22"/>
      <c r="P144" s="22"/>
      <c r="Q144" s="37">
        <v>6150</v>
      </c>
      <c r="R144" s="22"/>
      <c r="S144" s="22"/>
      <c r="T144" s="22"/>
    </row>
    <row r="145" spans="1:20" s="44" customFormat="1" ht="37.5" hidden="1" x14ac:dyDescent="0.25">
      <c r="A145" s="47" t="s">
        <v>306</v>
      </c>
      <c r="B145" s="51" t="s">
        <v>307</v>
      </c>
      <c r="C145" s="43"/>
      <c r="D145" s="43"/>
      <c r="E145" s="22">
        <f t="shared" si="32"/>
        <v>3900</v>
      </c>
      <c r="F145" s="22"/>
      <c r="G145" s="22"/>
      <c r="H145" s="22"/>
      <c r="I145" s="22"/>
      <c r="J145" s="22"/>
      <c r="K145" s="22"/>
      <c r="L145" s="22"/>
      <c r="M145" s="22"/>
      <c r="N145" s="22"/>
      <c r="O145" s="22"/>
      <c r="P145" s="22"/>
      <c r="Q145" s="37">
        <v>3900</v>
      </c>
      <c r="R145" s="22"/>
      <c r="S145" s="22"/>
      <c r="T145" s="22"/>
    </row>
    <row r="146" spans="1:20" s="44" customFormat="1" ht="56.25" hidden="1" x14ac:dyDescent="0.25">
      <c r="A146" s="47" t="s">
        <v>308</v>
      </c>
      <c r="B146" s="51" t="s">
        <v>309</v>
      </c>
      <c r="C146" s="43"/>
      <c r="D146" s="43"/>
      <c r="E146" s="22">
        <f t="shared" si="32"/>
        <v>3900</v>
      </c>
      <c r="F146" s="22"/>
      <c r="G146" s="22"/>
      <c r="H146" s="22"/>
      <c r="I146" s="22"/>
      <c r="J146" s="22"/>
      <c r="K146" s="22"/>
      <c r="L146" s="22"/>
      <c r="M146" s="22"/>
      <c r="N146" s="22"/>
      <c r="O146" s="22"/>
      <c r="P146" s="22"/>
      <c r="Q146" s="37">
        <v>3900</v>
      </c>
      <c r="R146" s="22"/>
      <c r="S146" s="22"/>
      <c r="T146" s="22"/>
    </row>
    <row r="147" spans="1:20" s="44" customFormat="1" ht="18.75" hidden="1" x14ac:dyDescent="0.25">
      <c r="A147" s="47" t="s">
        <v>310</v>
      </c>
      <c r="B147" s="34" t="s">
        <v>311</v>
      </c>
      <c r="C147" s="43"/>
      <c r="D147" s="43"/>
      <c r="E147" s="22">
        <f t="shared" si="32"/>
        <v>6000</v>
      </c>
      <c r="F147" s="22"/>
      <c r="G147" s="22"/>
      <c r="H147" s="22"/>
      <c r="I147" s="22"/>
      <c r="J147" s="22"/>
      <c r="K147" s="22"/>
      <c r="L147" s="22"/>
      <c r="M147" s="22"/>
      <c r="N147" s="22"/>
      <c r="O147" s="22"/>
      <c r="P147" s="22"/>
      <c r="Q147" s="37">
        <v>6000</v>
      </c>
      <c r="R147" s="22"/>
      <c r="S147" s="22"/>
      <c r="T147" s="22"/>
    </row>
    <row r="148" spans="1:20" s="17" customFormat="1" x14ac:dyDescent="0.25">
      <c r="A148" s="25" t="s">
        <v>312</v>
      </c>
      <c r="B148" s="24" t="s">
        <v>313</v>
      </c>
      <c r="C148" s="22"/>
      <c r="D148" s="22">
        <v>30900</v>
      </c>
      <c r="E148" s="22">
        <f>SUBTOTAL(9,E149:E157)</f>
        <v>84300</v>
      </c>
      <c r="F148" s="22">
        <f>SUM(F149:F157)</f>
        <v>10000</v>
      </c>
      <c r="G148" s="22">
        <f t="shared" ref="G148:T148" si="33">SUM(G149:G157)</f>
        <v>0</v>
      </c>
      <c r="H148" s="22">
        <f t="shared" si="33"/>
        <v>0</v>
      </c>
      <c r="I148" s="22">
        <f t="shared" si="33"/>
        <v>0</v>
      </c>
      <c r="J148" s="22">
        <f t="shared" si="33"/>
        <v>0</v>
      </c>
      <c r="K148" s="22">
        <f t="shared" si="33"/>
        <v>0</v>
      </c>
      <c r="L148" s="22">
        <f t="shared" si="33"/>
        <v>0</v>
      </c>
      <c r="M148" s="22">
        <f t="shared" si="33"/>
        <v>0</v>
      </c>
      <c r="N148" s="22">
        <f t="shared" si="33"/>
        <v>0</v>
      </c>
      <c r="O148" s="22">
        <f t="shared" si="33"/>
        <v>0</v>
      </c>
      <c r="P148" s="22">
        <f t="shared" si="33"/>
        <v>38300</v>
      </c>
      <c r="Q148" s="22">
        <f t="shared" si="33"/>
        <v>36000</v>
      </c>
      <c r="R148" s="22">
        <f t="shared" si="33"/>
        <v>0</v>
      </c>
      <c r="S148" s="22">
        <f t="shared" si="33"/>
        <v>0</v>
      </c>
      <c r="T148" s="22">
        <f t="shared" si="33"/>
        <v>0</v>
      </c>
    </row>
    <row r="149" spans="1:20" s="44" customFormat="1" ht="56.25" hidden="1" x14ac:dyDescent="0.25">
      <c r="A149" s="47" t="s">
        <v>314</v>
      </c>
      <c r="B149" s="41" t="s">
        <v>315</v>
      </c>
      <c r="C149" s="43"/>
      <c r="D149" s="43"/>
      <c r="E149" s="20">
        <f t="shared" ref="E149:E152" si="34">SUM(F149:T149)</f>
        <v>2400</v>
      </c>
      <c r="F149" s="52">
        <v>2400</v>
      </c>
      <c r="G149" s="22"/>
      <c r="H149" s="22"/>
      <c r="I149" s="22"/>
      <c r="J149" s="22"/>
      <c r="K149" s="22"/>
      <c r="L149" s="22"/>
      <c r="M149" s="22"/>
      <c r="N149" s="22"/>
      <c r="O149" s="22"/>
      <c r="P149" s="29"/>
      <c r="Q149" s="22"/>
      <c r="R149" s="22"/>
      <c r="S149" s="22"/>
      <c r="T149" s="22"/>
    </row>
    <row r="150" spans="1:20" s="44" customFormat="1" ht="93.75" hidden="1" x14ac:dyDescent="0.25">
      <c r="A150" s="47" t="s">
        <v>316</v>
      </c>
      <c r="B150" s="41" t="s">
        <v>317</v>
      </c>
      <c r="C150" s="43"/>
      <c r="D150" s="43"/>
      <c r="E150" s="20">
        <f t="shared" si="34"/>
        <v>2500</v>
      </c>
      <c r="F150" s="52">
        <v>2500</v>
      </c>
      <c r="G150" s="22"/>
      <c r="H150" s="22"/>
      <c r="I150" s="22"/>
      <c r="J150" s="22"/>
      <c r="K150" s="22"/>
      <c r="L150" s="22"/>
      <c r="M150" s="22"/>
      <c r="N150" s="22"/>
      <c r="O150" s="22"/>
      <c r="P150" s="22"/>
      <c r="Q150" s="53"/>
      <c r="R150" s="22"/>
      <c r="S150" s="22"/>
      <c r="T150" s="22"/>
    </row>
    <row r="151" spans="1:20" s="44" customFormat="1" ht="75" hidden="1" x14ac:dyDescent="0.25">
      <c r="A151" s="47" t="s">
        <v>318</v>
      </c>
      <c r="B151" s="41" t="s">
        <v>319</v>
      </c>
      <c r="C151" s="43"/>
      <c r="D151" s="43"/>
      <c r="E151" s="20">
        <f t="shared" si="34"/>
        <v>2600</v>
      </c>
      <c r="F151" s="52">
        <v>2600</v>
      </c>
      <c r="G151" s="22"/>
      <c r="H151" s="22"/>
      <c r="I151" s="22"/>
      <c r="J151" s="22"/>
      <c r="K151" s="22"/>
      <c r="L151" s="22"/>
      <c r="M151" s="22"/>
      <c r="N151" s="22"/>
      <c r="O151" s="22"/>
      <c r="P151" s="29"/>
      <c r="Q151" s="22"/>
      <c r="R151" s="22"/>
      <c r="S151" s="22"/>
      <c r="T151" s="22"/>
    </row>
    <row r="152" spans="1:20" s="44" customFormat="1" ht="75" hidden="1" x14ac:dyDescent="0.25">
      <c r="A152" s="47" t="s">
        <v>320</v>
      </c>
      <c r="B152" s="41" t="s">
        <v>321</v>
      </c>
      <c r="C152" s="43"/>
      <c r="D152" s="43"/>
      <c r="E152" s="20">
        <f t="shared" si="34"/>
        <v>2500</v>
      </c>
      <c r="F152" s="52">
        <v>2500</v>
      </c>
      <c r="G152" s="22"/>
      <c r="H152" s="22"/>
      <c r="I152" s="22"/>
      <c r="J152" s="22"/>
      <c r="K152" s="22"/>
      <c r="L152" s="22"/>
      <c r="M152" s="22"/>
      <c r="N152" s="22"/>
      <c r="O152" s="22"/>
      <c r="P152" s="29"/>
      <c r="Q152" s="22"/>
      <c r="R152" s="22"/>
      <c r="S152" s="22"/>
      <c r="T152" s="22"/>
    </row>
    <row r="153" spans="1:20" s="44" customFormat="1" ht="37.5" hidden="1" x14ac:dyDescent="0.25">
      <c r="A153" s="47" t="s">
        <v>322</v>
      </c>
      <c r="B153" s="36" t="s">
        <v>323</v>
      </c>
      <c r="C153" s="43" t="s">
        <v>324</v>
      </c>
      <c r="D153" s="43">
        <v>30900</v>
      </c>
      <c r="E153" s="20">
        <f>SUM(F153:T153)</f>
        <v>20000</v>
      </c>
      <c r="F153" s="22"/>
      <c r="G153" s="22"/>
      <c r="H153" s="22"/>
      <c r="I153" s="22"/>
      <c r="J153" s="22"/>
      <c r="K153" s="22"/>
      <c r="L153" s="22"/>
      <c r="M153" s="22"/>
      <c r="N153" s="22"/>
      <c r="O153" s="22"/>
      <c r="P153" s="22"/>
      <c r="Q153" s="53">
        <v>20000</v>
      </c>
      <c r="R153" s="22"/>
      <c r="S153" s="22"/>
      <c r="T153" s="22"/>
    </row>
    <row r="154" spans="1:20" s="44" customFormat="1" ht="16.5" hidden="1" x14ac:dyDescent="0.25">
      <c r="A154" s="47" t="s">
        <v>325</v>
      </c>
      <c r="B154" s="48" t="s">
        <v>326</v>
      </c>
      <c r="C154" s="43"/>
      <c r="D154" s="43">
        <v>2898</v>
      </c>
      <c r="E154" s="20">
        <f>SUM(F154:T154)</f>
        <v>30000</v>
      </c>
      <c r="F154" s="22"/>
      <c r="G154" s="22"/>
      <c r="H154" s="22"/>
      <c r="I154" s="22"/>
      <c r="J154" s="22"/>
      <c r="K154" s="22"/>
      <c r="L154" s="22"/>
      <c r="M154" s="22"/>
      <c r="N154" s="22"/>
      <c r="O154" s="22"/>
      <c r="P154" s="29">
        <v>30000</v>
      </c>
      <c r="Q154" s="22"/>
      <c r="R154" s="22"/>
      <c r="S154" s="22"/>
      <c r="T154" s="22"/>
    </row>
    <row r="155" spans="1:20" s="44" customFormat="1" ht="33" hidden="1" x14ac:dyDescent="0.25">
      <c r="A155" s="47" t="s">
        <v>327</v>
      </c>
      <c r="B155" s="48" t="s">
        <v>328</v>
      </c>
      <c r="C155" s="43" t="s">
        <v>329</v>
      </c>
      <c r="D155" s="43">
        <v>0</v>
      </c>
      <c r="E155" s="20">
        <f>SUM(F155:T155)</f>
        <v>4800</v>
      </c>
      <c r="F155" s="22"/>
      <c r="G155" s="22"/>
      <c r="H155" s="22"/>
      <c r="I155" s="22"/>
      <c r="J155" s="22"/>
      <c r="K155" s="22"/>
      <c r="L155" s="22"/>
      <c r="M155" s="22"/>
      <c r="N155" s="22"/>
      <c r="O155" s="22"/>
      <c r="P155" s="29">
        <v>4800</v>
      </c>
      <c r="Q155" s="22"/>
      <c r="R155" s="22"/>
      <c r="S155" s="22"/>
      <c r="T155" s="22"/>
    </row>
    <row r="156" spans="1:20" s="44" customFormat="1" ht="16.5" hidden="1" x14ac:dyDescent="0.25">
      <c r="A156" s="47" t="s">
        <v>330</v>
      </c>
      <c r="B156" s="48" t="s">
        <v>331</v>
      </c>
      <c r="C156" s="43"/>
      <c r="D156" s="43"/>
      <c r="E156" s="20">
        <f t="shared" ref="E156:E157" si="35">SUM(F156:T156)</f>
        <v>16000</v>
      </c>
      <c r="F156" s="22"/>
      <c r="G156" s="22"/>
      <c r="H156" s="22"/>
      <c r="I156" s="22"/>
      <c r="J156" s="22"/>
      <c r="K156" s="22"/>
      <c r="L156" s="22"/>
      <c r="M156" s="22"/>
      <c r="N156" s="22"/>
      <c r="O156" s="22"/>
      <c r="P156" s="29"/>
      <c r="Q156" s="22">
        <v>16000</v>
      </c>
      <c r="R156" s="22"/>
      <c r="S156" s="22"/>
      <c r="T156" s="22"/>
    </row>
    <row r="157" spans="1:20" s="44" customFormat="1" ht="33" hidden="1" x14ac:dyDescent="0.25">
      <c r="A157" s="47" t="s">
        <v>332</v>
      </c>
      <c r="B157" s="48" t="s">
        <v>333</v>
      </c>
      <c r="C157" s="43"/>
      <c r="D157" s="43"/>
      <c r="E157" s="20">
        <f t="shared" si="35"/>
        <v>3500</v>
      </c>
      <c r="F157" s="22"/>
      <c r="G157" s="22"/>
      <c r="H157" s="22"/>
      <c r="I157" s="22"/>
      <c r="J157" s="22"/>
      <c r="K157" s="22"/>
      <c r="L157" s="22"/>
      <c r="M157" s="22"/>
      <c r="N157" s="22"/>
      <c r="O157" s="22"/>
      <c r="P157" s="29">
        <v>3500</v>
      </c>
      <c r="Q157" s="22"/>
      <c r="R157" s="22"/>
      <c r="S157" s="22"/>
      <c r="T157" s="22"/>
    </row>
    <row r="158" spans="1:20" s="17" customFormat="1" x14ac:dyDescent="0.25">
      <c r="A158" s="25" t="s">
        <v>334</v>
      </c>
      <c r="B158" s="24" t="s">
        <v>335</v>
      </c>
      <c r="C158" s="20"/>
      <c r="D158" s="20">
        <v>25400</v>
      </c>
      <c r="E158" s="22">
        <f>SUBTOTAL(9,E159:E162)</f>
        <v>38500</v>
      </c>
      <c r="F158" s="22">
        <f>SUM(F159:F162)</f>
        <v>38500</v>
      </c>
      <c r="G158" s="22">
        <f t="shared" ref="G158:T158" si="36">SUM(G159:G162)</f>
        <v>0</v>
      </c>
      <c r="H158" s="22">
        <f t="shared" si="36"/>
        <v>0</v>
      </c>
      <c r="I158" s="22">
        <f t="shared" si="36"/>
        <v>0</v>
      </c>
      <c r="J158" s="22">
        <f t="shared" si="36"/>
        <v>0</v>
      </c>
      <c r="K158" s="22">
        <f t="shared" si="36"/>
        <v>0</v>
      </c>
      <c r="L158" s="22">
        <f t="shared" si="36"/>
        <v>0</v>
      </c>
      <c r="M158" s="22">
        <f t="shared" si="36"/>
        <v>0</v>
      </c>
      <c r="N158" s="22">
        <f t="shared" si="36"/>
        <v>0</v>
      </c>
      <c r="O158" s="22">
        <f t="shared" si="36"/>
        <v>0</v>
      </c>
      <c r="P158" s="22">
        <f t="shared" si="36"/>
        <v>0</v>
      </c>
      <c r="Q158" s="22">
        <f t="shared" si="36"/>
        <v>0</v>
      </c>
      <c r="R158" s="22">
        <f t="shared" si="36"/>
        <v>0</v>
      </c>
      <c r="S158" s="22">
        <f t="shared" si="36"/>
        <v>0</v>
      </c>
      <c r="T158" s="22">
        <f t="shared" si="36"/>
        <v>0</v>
      </c>
    </row>
    <row r="159" spans="1:20" s="44" customFormat="1" ht="82.5" hidden="1" x14ac:dyDescent="0.25">
      <c r="A159" s="47" t="s">
        <v>336</v>
      </c>
      <c r="B159" s="48" t="s">
        <v>337</v>
      </c>
      <c r="C159" s="43" t="s">
        <v>338</v>
      </c>
      <c r="D159" s="43">
        <v>23400</v>
      </c>
      <c r="E159" s="22">
        <f>SUM(F159:T159)</f>
        <v>10000</v>
      </c>
      <c r="F159" s="22">
        <v>10000</v>
      </c>
      <c r="G159" s="22"/>
      <c r="H159" s="22"/>
      <c r="I159" s="22"/>
      <c r="J159" s="22"/>
      <c r="K159" s="22"/>
      <c r="L159" s="22"/>
      <c r="M159" s="22"/>
      <c r="N159" s="22"/>
      <c r="O159" s="22"/>
      <c r="P159" s="29"/>
      <c r="Q159" s="22"/>
      <c r="R159" s="22"/>
      <c r="S159" s="22"/>
      <c r="T159" s="22"/>
    </row>
    <row r="160" spans="1:20" s="44" customFormat="1" ht="49.5" hidden="1" x14ac:dyDescent="0.25">
      <c r="A160" s="47" t="s">
        <v>339</v>
      </c>
      <c r="B160" s="48" t="s">
        <v>340</v>
      </c>
      <c r="C160" s="43"/>
      <c r="D160" s="43"/>
      <c r="E160" s="22">
        <f t="shared" ref="E160:E162" si="37">SUM(F160:T160)</f>
        <v>12000</v>
      </c>
      <c r="F160" s="22">
        <v>12000</v>
      </c>
      <c r="G160" s="22"/>
      <c r="H160" s="22"/>
      <c r="I160" s="22"/>
      <c r="J160" s="22"/>
      <c r="K160" s="22"/>
      <c r="L160" s="22"/>
      <c r="M160" s="22"/>
      <c r="N160" s="22"/>
      <c r="O160" s="22"/>
      <c r="P160" s="29"/>
      <c r="Q160" s="22"/>
      <c r="R160" s="22"/>
      <c r="S160" s="22"/>
      <c r="T160" s="22"/>
    </row>
    <row r="161" spans="1:20" s="44" customFormat="1" ht="49.5" hidden="1" x14ac:dyDescent="0.25">
      <c r="A161" s="47" t="s">
        <v>341</v>
      </c>
      <c r="B161" s="48" t="s">
        <v>342</v>
      </c>
      <c r="C161" s="43"/>
      <c r="D161" s="43"/>
      <c r="E161" s="22">
        <f t="shared" si="37"/>
        <v>12000</v>
      </c>
      <c r="F161" s="22">
        <v>12000</v>
      </c>
      <c r="G161" s="22"/>
      <c r="H161" s="22"/>
      <c r="I161" s="22"/>
      <c r="J161" s="22"/>
      <c r="K161" s="22"/>
      <c r="L161" s="22"/>
      <c r="M161" s="22"/>
      <c r="N161" s="22"/>
      <c r="O161" s="22"/>
      <c r="P161" s="29"/>
      <c r="Q161" s="22"/>
      <c r="R161" s="22"/>
      <c r="S161" s="22"/>
      <c r="T161" s="22"/>
    </row>
    <row r="162" spans="1:20" s="44" customFormat="1" ht="33" hidden="1" x14ac:dyDescent="0.25">
      <c r="A162" s="47" t="s">
        <v>343</v>
      </c>
      <c r="B162" s="48" t="s">
        <v>344</v>
      </c>
      <c r="C162" s="43"/>
      <c r="D162" s="43"/>
      <c r="E162" s="22">
        <f t="shared" si="37"/>
        <v>4500</v>
      </c>
      <c r="F162" s="22">
        <v>4500</v>
      </c>
      <c r="G162" s="22"/>
      <c r="H162" s="22"/>
      <c r="I162" s="22"/>
      <c r="J162" s="22"/>
      <c r="K162" s="22"/>
      <c r="L162" s="22"/>
      <c r="M162" s="22"/>
      <c r="N162" s="22"/>
      <c r="O162" s="22"/>
      <c r="P162" s="29"/>
      <c r="Q162" s="22"/>
      <c r="R162" s="22"/>
      <c r="S162" s="22"/>
      <c r="T162" s="22"/>
    </row>
    <row r="163" spans="1:20" s="17" customFormat="1" x14ac:dyDescent="0.25">
      <c r="A163" s="25" t="s">
        <v>345</v>
      </c>
      <c r="B163" s="24" t="s">
        <v>346</v>
      </c>
      <c r="C163" s="20"/>
      <c r="D163" s="20"/>
      <c r="E163" s="22">
        <f>SUM(E164:E166)</f>
        <v>50694</v>
      </c>
      <c r="F163" s="22">
        <f>SUM(F164:F166)</f>
        <v>20000</v>
      </c>
      <c r="G163" s="22">
        <f t="shared" ref="G163:T163" si="38">SUM(G164:G166)</f>
        <v>0</v>
      </c>
      <c r="H163" s="22">
        <f t="shared" si="38"/>
        <v>0</v>
      </c>
      <c r="I163" s="22">
        <f t="shared" si="38"/>
        <v>0</v>
      </c>
      <c r="J163" s="22">
        <f t="shared" si="38"/>
        <v>0</v>
      </c>
      <c r="K163" s="22">
        <f t="shared" si="38"/>
        <v>15694</v>
      </c>
      <c r="L163" s="22">
        <f t="shared" si="38"/>
        <v>0</v>
      </c>
      <c r="M163" s="22">
        <f t="shared" si="38"/>
        <v>0</v>
      </c>
      <c r="N163" s="22">
        <f t="shared" si="38"/>
        <v>0</v>
      </c>
      <c r="O163" s="22">
        <f t="shared" si="38"/>
        <v>0</v>
      </c>
      <c r="P163" s="22">
        <f t="shared" si="38"/>
        <v>15000</v>
      </c>
      <c r="Q163" s="22">
        <f t="shared" si="38"/>
        <v>0</v>
      </c>
      <c r="R163" s="22">
        <f t="shared" si="38"/>
        <v>0</v>
      </c>
      <c r="S163" s="22">
        <f t="shared" si="38"/>
        <v>0</v>
      </c>
      <c r="T163" s="22">
        <f t="shared" si="38"/>
        <v>0</v>
      </c>
    </row>
    <row r="164" spans="1:20" s="44" customFormat="1" ht="18.75" hidden="1" x14ac:dyDescent="0.25">
      <c r="A164" s="47" t="s">
        <v>347</v>
      </c>
      <c r="B164" s="41" t="s">
        <v>348</v>
      </c>
      <c r="C164" s="43" t="s">
        <v>349</v>
      </c>
      <c r="D164" s="43">
        <v>27100</v>
      </c>
      <c r="E164" s="20">
        <f>SUM(F164:T164)</f>
        <v>20000</v>
      </c>
      <c r="F164" s="37">
        <v>20000</v>
      </c>
      <c r="G164" s="22"/>
      <c r="H164" s="22"/>
      <c r="I164" s="22"/>
      <c r="J164" s="22"/>
      <c r="K164" s="22"/>
      <c r="L164" s="22"/>
      <c r="M164" s="22"/>
      <c r="N164" s="22"/>
      <c r="O164" s="22"/>
      <c r="P164" s="22"/>
      <c r="Q164" s="22"/>
      <c r="R164" s="22"/>
      <c r="S164" s="22"/>
      <c r="T164" s="22"/>
    </row>
    <row r="165" spans="1:20" s="44" customFormat="1" ht="18.75" hidden="1" x14ac:dyDescent="0.25">
      <c r="A165" s="47" t="s">
        <v>350</v>
      </c>
      <c r="B165" s="39" t="s">
        <v>351</v>
      </c>
      <c r="C165" s="43"/>
      <c r="D165" s="43"/>
      <c r="E165" s="20">
        <f>SUM(F165:T165)</f>
        <v>15694</v>
      </c>
      <c r="F165" s="37"/>
      <c r="G165" s="22"/>
      <c r="H165" s="22"/>
      <c r="I165" s="22"/>
      <c r="J165" s="22"/>
      <c r="K165" s="37">
        <v>15694</v>
      </c>
      <c r="L165" s="22"/>
      <c r="M165" s="22"/>
      <c r="N165" s="22"/>
      <c r="O165" s="22"/>
      <c r="P165" s="22"/>
      <c r="Q165" s="22"/>
      <c r="R165" s="22"/>
      <c r="S165" s="22"/>
      <c r="T165" s="22"/>
    </row>
    <row r="166" spans="1:20" s="44" customFormat="1" ht="18.75" hidden="1" x14ac:dyDescent="0.25">
      <c r="A166" s="47" t="s">
        <v>352</v>
      </c>
      <c r="B166" s="30" t="s">
        <v>353</v>
      </c>
      <c r="C166" s="43"/>
      <c r="D166" s="43"/>
      <c r="E166" s="20">
        <f>SUM(F166:T166)</f>
        <v>15000</v>
      </c>
      <c r="F166" s="37"/>
      <c r="G166" s="22"/>
      <c r="H166" s="22"/>
      <c r="I166" s="22"/>
      <c r="J166" s="22"/>
      <c r="K166" s="37"/>
      <c r="L166" s="22"/>
      <c r="M166" s="22"/>
      <c r="N166" s="22"/>
      <c r="O166" s="22"/>
      <c r="P166" s="29">
        <v>15000</v>
      </c>
      <c r="Q166" s="22"/>
      <c r="R166" s="22"/>
      <c r="S166" s="22"/>
      <c r="T166" s="22"/>
    </row>
    <row r="167" spans="1:20" s="17" customFormat="1" hidden="1" x14ac:dyDescent="0.25">
      <c r="A167" s="18">
        <v>-26</v>
      </c>
      <c r="B167" s="19" t="s">
        <v>354</v>
      </c>
      <c r="C167" s="20"/>
      <c r="D167" s="20">
        <v>4000</v>
      </c>
      <c r="E167" s="20">
        <f>E168</f>
        <v>1000</v>
      </c>
      <c r="F167" s="20"/>
      <c r="G167" s="20"/>
      <c r="H167" s="20"/>
      <c r="I167" s="20"/>
      <c r="J167" s="20"/>
      <c r="K167" s="20"/>
      <c r="L167" s="20"/>
      <c r="M167" s="20"/>
      <c r="N167" s="20"/>
      <c r="O167" s="20"/>
      <c r="P167" s="20"/>
      <c r="Q167" s="22"/>
      <c r="R167" s="20"/>
      <c r="S167" s="20"/>
      <c r="T167" s="20"/>
    </row>
    <row r="168" spans="1:20" s="44" customFormat="1" ht="18.75" hidden="1" x14ac:dyDescent="0.25">
      <c r="A168" s="47" t="s">
        <v>355</v>
      </c>
      <c r="B168" s="40" t="s">
        <v>356</v>
      </c>
      <c r="C168" s="43" t="s">
        <v>357</v>
      </c>
      <c r="D168" s="43">
        <v>4000</v>
      </c>
      <c r="E168" s="20">
        <f>SUM(F168:T168)</f>
        <v>1000</v>
      </c>
      <c r="F168" s="22"/>
      <c r="G168" s="22"/>
      <c r="H168" s="22"/>
      <c r="I168" s="29">
        <v>1000</v>
      </c>
      <c r="J168" s="22"/>
      <c r="K168" s="22"/>
      <c r="L168" s="22"/>
      <c r="M168" s="22"/>
      <c r="N168" s="22"/>
      <c r="O168" s="22"/>
      <c r="P168" s="22"/>
      <c r="Q168" s="31"/>
      <c r="R168" s="22"/>
      <c r="S168" s="22"/>
      <c r="T168" s="22"/>
    </row>
    <row r="169" spans="1:20" s="17" customFormat="1" x14ac:dyDescent="0.25">
      <c r="A169" s="25" t="s">
        <v>358</v>
      </c>
      <c r="B169" s="24" t="s">
        <v>359</v>
      </c>
      <c r="C169" s="20"/>
      <c r="D169" s="20">
        <v>4000</v>
      </c>
      <c r="E169" s="22">
        <f>E170</f>
        <v>3020</v>
      </c>
      <c r="F169" s="20">
        <f>F170</f>
        <v>0</v>
      </c>
      <c r="G169" s="20">
        <f t="shared" ref="G169:T169" si="39">G170</f>
        <v>0</v>
      </c>
      <c r="H169" s="20">
        <f t="shared" si="39"/>
        <v>0</v>
      </c>
      <c r="I169" s="20">
        <f t="shared" si="39"/>
        <v>0</v>
      </c>
      <c r="J169" s="20">
        <f t="shared" si="39"/>
        <v>0</v>
      </c>
      <c r="K169" s="20">
        <f t="shared" si="39"/>
        <v>0</v>
      </c>
      <c r="L169" s="20">
        <f t="shared" si="39"/>
        <v>0</v>
      </c>
      <c r="M169" s="20">
        <f t="shared" si="39"/>
        <v>0</v>
      </c>
      <c r="N169" s="20">
        <f t="shared" si="39"/>
        <v>0</v>
      </c>
      <c r="O169" s="20">
        <f t="shared" si="39"/>
        <v>0</v>
      </c>
      <c r="P169" s="20">
        <f t="shared" si="39"/>
        <v>0</v>
      </c>
      <c r="Q169" s="22">
        <f t="shared" si="39"/>
        <v>3020</v>
      </c>
      <c r="R169" s="20">
        <f t="shared" si="39"/>
        <v>0</v>
      </c>
      <c r="S169" s="20">
        <f t="shared" si="39"/>
        <v>0</v>
      </c>
      <c r="T169" s="20">
        <f t="shared" si="39"/>
        <v>0</v>
      </c>
    </row>
    <row r="170" spans="1:20" s="44" customFormat="1" ht="37.5" hidden="1" x14ac:dyDescent="0.25">
      <c r="A170" s="47" t="s">
        <v>360</v>
      </c>
      <c r="B170" s="36" t="s">
        <v>361</v>
      </c>
      <c r="C170" s="43" t="s">
        <v>357</v>
      </c>
      <c r="D170" s="43">
        <v>4000</v>
      </c>
      <c r="E170" s="22">
        <f>SUM(F170:T170)</f>
        <v>3020</v>
      </c>
      <c r="F170" s="22"/>
      <c r="G170" s="22"/>
      <c r="H170" s="22"/>
      <c r="I170" s="22"/>
      <c r="J170" s="22"/>
      <c r="K170" s="22"/>
      <c r="L170" s="22"/>
      <c r="M170" s="22"/>
      <c r="N170" s="22"/>
      <c r="O170" s="22"/>
      <c r="P170" s="22"/>
      <c r="Q170" s="31">
        <v>3020</v>
      </c>
      <c r="R170" s="22"/>
      <c r="S170" s="22"/>
      <c r="T170" s="22"/>
    </row>
    <row r="171" spans="1:20" s="17" customFormat="1" x14ac:dyDescent="0.25">
      <c r="A171" s="25" t="s">
        <v>362</v>
      </c>
      <c r="B171" s="24" t="s">
        <v>363</v>
      </c>
      <c r="C171" s="20"/>
      <c r="D171" s="20">
        <v>15000</v>
      </c>
      <c r="E171" s="22">
        <f>E172</f>
        <v>434</v>
      </c>
      <c r="F171" s="20">
        <f>F172</f>
        <v>0</v>
      </c>
      <c r="G171" s="20">
        <f t="shared" ref="G171:T171" si="40">G172</f>
        <v>0</v>
      </c>
      <c r="H171" s="20">
        <f t="shared" si="40"/>
        <v>0</v>
      </c>
      <c r="I171" s="20">
        <f t="shared" si="40"/>
        <v>0</v>
      </c>
      <c r="J171" s="20">
        <f t="shared" si="40"/>
        <v>0</v>
      </c>
      <c r="K171" s="20">
        <f t="shared" si="40"/>
        <v>0</v>
      </c>
      <c r="L171" s="20">
        <f t="shared" si="40"/>
        <v>0</v>
      </c>
      <c r="M171" s="20">
        <f t="shared" si="40"/>
        <v>0</v>
      </c>
      <c r="N171" s="20">
        <f t="shared" si="40"/>
        <v>0</v>
      </c>
      <c r="O171" s="20">
        <f t="shared" si="40"/>
        <v>0</v>
      </c>
      <c r="P171" s="20">
        <f t="shared" si="40"/>
        <v>0</v>
      </c>
      <c r="Q171" s="22">
        <f t="shared" si="40"/>
        <v>434</v>
      </c>
      <c r="R171" s="20">
        <f t="shared" si="40"/>
        <v>0</v>
      </c>
      <c r="S171" s="20">
        <f t="shared" si="40"/>
        <v>0</v>
      </c>
      <c r="T171" s="20">
        <f t="shared" si="40"/>
        <v>0</v>
      </c>
    </row>
    <row r="172" spans="1:20" s="44" customFormat="1" ht="37.5" hidden="1" x14ac:dyDescent="0.25">
      <c r="A172" s="47" t="s">
        <v>364</v>
      </c>
      <c r="B172" s="36" t="s">
        <v>365</v>
      </c>
      <c r="C172" s="43" t="s">
        <v>366</v>
      </c>
      <c r="D172" s="43">
        <v>15000</v>
      </c>
      <c r="E172" s="22">
        <f>SUM(F172:T172)</f>
        <v>434</v>
      </c>
      <c r="F172" s="22"/>
      <c r="G172" s="22"/>
      <c r="H172" s="22"/>
      <c r="I172" s="22"/>
      <c r="J172" s="22"/>
      <c r="K172" s="22"/>
      <c r="L172" s="22"/>
      <c r="M172" s="22"/>
      <c r="N172" s="22"/>
      <c r="O172" s="22"/>
      <c r="P172" s="22"/>
      <c r="Q172" s="31">
        <v>434</v>
      </c>
      <c r="R172" s="22"/>
      <c r="S172" s="22"/>
      <c r="T172" s="22"/>
    </row>
    <row r="173" spans="1:20" x14ac:dyDescent="0.25">
      <c r="A173" s="25" t="s">
        <v>367</v>
      </c>
      <c r="B173" s="24" t="s">
        <v>368</v>
      </c>
      <c r="C173" s="22"/>
      <c r="D173" s="22"/>
      <c r="E173" s="22">
        <f>SUBTOTAL(9,E174:E174)</f>
        <v>40000</v>
      </c>
      <c r="F173" s="22">
        <f>F174</f>
        <v>0</v>
      </c>
      <c r="G173" s="22">
        <f t="shared" ref="G173:T173" si="41">G174</f>
        <v>0</v>
      </c>
      <c r="H173" s="22">
        <f t="shared" si="41"/>
        <v>0</v>
      </c>
      <c r="I173" s="22">
        <f t="shared" si="41"/>
        <v>0</v>
      </c>
      <c r="J173" s="22">
        <f t="shared" si="41"/>
        <v>0</v>
      </c>
      <c r="K173" s="22">
        <f t="shared" si="41"/>
        <v>0</v>
      </c>
      <c r="L173" s="22">
        <f t="shared" si="41"/>
        <v>40000</v>
      </c>
      <c r="M173" s="22">
        <f t="shared" si="41"/>
        <v>0</v>
      </c>
      <c r="N173" s="22">
        <f t="shared" si="41"/>
        <v>0</v>
      </c>
      <c r="O173" s="22">
        <f t="shared" si="41"/>
        <v>0</v>
      </c>
      <c r="P173" s="22">
        <f t="shared" si="41"/>
        <v>0</v>
      </c>
      <c r="Q173" s="22">
        <f t="shared" si="41"/>
        <v>0</v>
      </c>
      <c r="R173" s="22">
        <f t="shared" si="41"/>
        <v>0</v>
      </c>
      <c r="S173" s="22">
        <f t="shared" si="41"/>
        <v>0</v>
      </c>
      <c r="T173" s="22">
        <f t="shared" si="41"/>
        <v>0</v>
      </c>
    </row>
    <row r="174" spans="1:20" s="44" customFormat="1" ht="56.25" hidden="1" x14ac:dyDescent="0.25">
      <c r="A174" s="47" t="s">
        <v>369</v>
      </c>
      <c r="B174" s="39" t="s">
        <v>370</v>
      </c>
      <c r="C174" s="43"/>
      <c r="D174" s="43">
        <v>30000</v>
      </c>
      <c r="E174" s="22">
        <f>SUM(F174:T174)</f>
        <v>40000</v>
      </c>
      <c r="F174" s="22"/>
      <c r="G174" s="22"/>
      <c r="H174" s="22"/>
      <c r="I174" s="22"/>
      <c r="J174" s="22"/>
      <c r="K174" s="22"/>
      <c r="L174" s="31">
        <v>40000</v>
      </c>
      <c r="M174" s="22"/>
      <c r="N174" s="22"/>
      <c r="O174" s="22"/>
      <c r="P174" s="22"/>
      <c r="Q174" s="22"/>
      <c r="R174" s="22"/>
      <c r="S174" s="22"/>
      <c r="T174" s="22"/>
    </row>
    <row r="175" spans="1:20" x14ac:dyDescent="0.25">
      <c r="A175" s="25" t="s">
        <v>371</v>
      </c>
      <c r="B175" s="24" t="s">
        <v>372</v>
      </c>
      <c r="C175" s="22"/>
      <c r="D175" s="22"/>
      <c r="E175" s="22">
        <f>4325</f>
        <v>4325</v>
      </c>
      <c r="F175" s="22">
        <f>F176+F178</f>
        <v>0</v>
      </c>
      <c r="G175" s="22">
        <f t="shared" ref="G175:T175" si="42">G176+G178</f>
        <v>0</v>
      </c>
      <c r="H175" s="22">
        <f t="shared" si="42"/>
        <v>0</v>
      </c>
      <c r="I175" s="22">
        <f t="shared" si="42"/>
        <v>0</v>
      </c>
      <c r="J175" s="22">
        <f t="shared" si="42"/>
        <v>0</v>
      </c>
      <c r="K175" s="22">
        <f t="shared" si="42"/>
        <v>0</v>
      </c>
      <c r="L175" s="22">
        <f t="shared" si="42"/>
        <v>0</v>
      </c>
      <c r="M175" s="22">
        <f t="shared" si="42"/>
        <v>0</v>
      </c>
      <c r="N175" s="22">
        <f t="shared" si="42"/>
        <v>0</v>
      </c>
      <c r="O175" s="22">
        <f t="shared" si="42"/>
        <v>1525</v>
      </c>
      <c r="P175" s="22">
        <f t="shared" si="42"/>
        <v>0</v>
      </c>
      <c r="Q175" s="22">
        <f t="shared" si="42"/>
        <v>0</v>
      </c>
      <c r="R175" s="22">
        <f t="shared" si="42"/>
        <v>2800</v>
      </c>
      <c r="S175" s="22">
        <f t="shared" si="42"/>
        <v>0</v>
      </c>
      <c r="T175" s="22">
        <f t="shared" si="42"/>
        <v>0</v>
      </c>
    </row>
    <row r="176" spans="1:20" s="44" customFormat="1" ht="37.5" hidden="1" x14ac:dyDescent="0.25">
      <c r="A176" s="47" t="s">
        <v>373</v>
      </c>
      <c r="B176" s="39" t="s">
        <v>374</v>
      </c>
      <c r="C176" s="43"/>
      <c r="D176" s="43">
        <v>30000</v>
      </c>
      <c r="E176" s="22">
        <f>SUM(F176:T176)</f>
        <v>1525</v>
      </c>
      <c r="F176" s="22"/>
      <c r="G176" s="22"/>
      <c r="H176" s="22"/>
      <c r="I176" s="22"/>
      <c r="J176" s="22"/>
      <c r="K176" s="22"/>
      <c r="L176" s="31"/>
      <c r="M176" s="22"/>
      <c r="N176" s="22"/>
      <c r="O176" s="22">
        <v>1525</v>
      </c>
      <c r="P176" s="22"/>
      <c r="Q176" s="22"/>
      <c r="R176" s="22"/>
      <c r="S176" s="22"/>
      <c r="T176" s="22"/>
    </row>
    <row r="177" spans="1:20" hidden="1" x14ac:dyDescent="0.25">
      <c r="A177" s="23">
        <v>-31</v>
      </c>
      <c r="B177" s="24" t="s">
        <v>372</v>
      </c>
      <c r="C177" s="22"/>
      <c r="D177" s="22"/>
      <c r="E177" s="22">
        <f>SUBTOTAL(9,E178:E178)</f>
        <v>0</v>
      </c>
      <c r="F177" s="22"/>
      <c r="G177" s="22"/>
      <c r="H177" s="22"/>
      <c r="I177" s="22"/>
      <c r="J177" s="22"/>
      <c r="K177" s="22"/>
      <c r="L177" s="22"/>
      <c r="M177" s="22"/>
      <c r="N177" s="22"/>
      <c r="O177" s="22"/>
      <c r="P177" s="22"/>
      <c r="Q177" s="22"/>
      <c r="R177" s="22"/>
      <c r="S177" s="22"/>
      <c r="T177" s="22"/>
    </row>
    <row r="178" spans="1:20" s="44" customFormat="1" ht="18.75" hidden="1" x14ac:dyDescent="0.25">
      <c r="A178" s="47" t="s">
        <v>375</v>
      </c>
      <c r="B178" s="39" t="s">
        <v>376</v>
      </c>
      <c r="C178" s="43"/>
      <c r="D178" s="43">
        <v>30000</v>
      </c>
      <c r="E178" s="22"/>
      <c r="F178" s="22"/>
      <c r="G178" s="22"/>
      <c r="H178" s="22"/>
      <c r="I178" s="22"/>
      <c r="J178" s="22"/>
      <c r="K178" s="22"/>
      <c r="L178" s="31"/>
      <c r="M178" s="22"/>
      <c r="N178" s="22"/>
      <c r="O178" s="22"/>
      <c r="P178" s="22"/>
      <c r="Q178" s="22"/>
      <c r="R178" s="22">
        <v>2800</v>
      </c>
      <c r="S178" s="22"/>
      <c r="T178" s="22"/>
    </row>
    <row r="179" spans="1:20" x14ac:dyDescent="0.25">
      <c r="A179" s="25" t="s">
        <v>377</v>
      </c>
      <c r="B179" s="24" t="s">
        <v>378</v>
      </c>
      <c r="C179" s="22"/>
      <c r="D179" s="22"/>
      <c r="E179" s="24">
        <f>SUM(F179:T179)</f>
        <v>1240198</v>
      </c>
      <c r="F179" s="22">
        <v>38800</v>
      </c>
      <c r="G179" s="22"/>
      <c r="H179" s="22"/>
      <c r="I179" s="22"/>
      <c r="J179" s="22"/>
      <c r="K179" s="22"/>
      <c r="L179" s="22"/>
      <c r="M179" s="22"/>
      <c r="N179" s="22"/>
      <c r="O179" s="22"/>
      <c r="P179" s="22"/>
      <c r="Q179" s="22"/>
      <c r="R179" s="22"/>
      <c r="S179" s="22"/>
      <c r="T179" s="22">
        <v>1201398</v>
      </c>
    </row>
    <row r="180" spans="1:20" s="17" customFormat="1" ht="31.5" x14ac:dyDescent="0.25">
      <c r="A180" s="18" t="s">
        <v>379</v>
      </c>
      <c r="B180" s="19" t="s">
        <v>380</v>
      </c>
      <c r="C180" s="20"/>
      <c r="D180" s="20">
        <v>1142000</v>
      </c>
      <c r="E180" s="20">
        <f>SUM(E181:E188)</f>
        <v>932000</v>
      </c>
      <c r="F180" s="20"/>
      <c r="G180" s="20"/>
      <c r="H180" s="20"/>
      <c r="I180" s="20"/>
      <c r="J180" s="20"/>
      <c r="K180" s="20"/>
      <c r="L180" s="20"/>
      <c r="M180" s="20"/>
      <c r="N180" s="20"/>
      <c r="O180" s="20"/>
      <c r="P180" s="20"/>
      <c r="Q180" s="20"/>
      <c r="R180" s="20"/>
      <c r="S180" s="20"/>
      <c r="T180" s="20"/>
    </row>
    <row r="181" spans="1:20" s="44" customFormat="1" x14ac:dyDescent="0.25">
      <c r="A181" s="54">
        <v>1</v>
      </c>
      <c r="B181" s="24" t="s">
        <v>381</v>
      </c>
      <c r="C181" s="43"/>
      <c r="D181" s="43">
        <v>102381.03630595682</v>
      </c>
      <c r="E181" s="22">
        <v>315536</v>
      </c>
      <c r="F181" s="22"/>
      <c r="G181" s="22"/>
      <c r="H181" s="22"/>
      <c r="I181" s="22"/>
      <c r="J181" s="22"/>
      <c r="K181" s="22"/>
      <c r="L181" s="22"/>
      <c r="M181" s="22"/>
      <c r="N181" s="22"/>
      <c r="O181" s="22"/>
      <c r="P181" s="22"/>
      <c r="Q181" s="22"/>
      <c r="R181" s="22"/>
      <c r="S181" s="22"/>
      <c r="T181" s="22"/>
    </row>
    <row r="182" spans="1:20" s="44" customFormat="1" x14ac:dyDescent="0.25">
      <c r="A182" s="54">
        <v>2</v>
      </c>
      <c r="B182" s="24" t="s">
        <v>382</v>
      </c>
      <c r="C182" s="43"/>
      <c r="D182" s="43">
        <v>52387.020711716126</v>
      </c>
      <c r="E182" s="22">
        <v>96644</v>
      </c>
      <c r="F182" s="22"/>
      <c r="G182" s="22"/>
      <c r="H182" s="22"/>
      <c r="I182" s="22"/>
      <c r="J182" s="22"/>
      <c r="K182" s="22"/>
      <c r="L182" s="22"/>
      <c r="M182" s="22"/>
      <c r="N182" s="22"/>
      <c r="O182" s="22"/>
      <c r="P182" s="22"/>
      <c r="Q182" s="22"/>
      <c r="R182" s="22"/>
      <c r="S182" s="22"/>
      <c r="T182" s="22"/>
    </row>
    <row r="183" spans="1:20" s="44" customFormat="1" x14ac:dyDescent="0.25">
      <c r="A183" s="54">
        <v>3</v>
      </c>
      <c r="B183" s="24" t="s">
        <v>383</v>
      </c>
      <c r="C183" s="43"/>
      <c r="D183" s="43">
        <v>48984.394003387264</v>
      </c>
      <c r="E183" s="22">
        <v>89200</v>
      </c>
      <c r="F183" s="22"/>
      <c r="G183" s="22"/>
      <c r="H183" s="22"/>
      <c r="I183" s="22"/>
      <c r="J183" s="22"/>
      <c r="K183" s="22"/>
      <c r="L183" s="22"/>
      <c r="M183" s="22"/>
      <c r="N183" s="22"/>
      <c r="O183" s="22"/>
      <c r="P183" s="22"/>
      <c r="Q183" s="22"/>
      <c r="R183" s="22"/>
      <c r="S183" s="22"/>
      <c r="T183" s="22"/>
    </row>
    <row r="184" spans="1:20" s="44" customFormat="1" x14ac:dyDescent="0.25">
      <c r="A184" s="54">
        <v>4</v>
      </c>
      <c r="B184" s="24" t="s">
        <v>384</v>
      </c>
      <c r="C184" s="43"/>
      <c r="D184" s="43">
        <v>64651.249432525219</v>
      </c>
      <c r="E184" s="22">
        <v>91652</v>
      </c>
      <c r="F184" s="22"/>
      <c r="G184" s="22"/>
      <c r="H184" s="22"/>
      <c r="I184" s="22"/>
      <c r="J184" s="22"/>
      <c r="K184" s="22"/>
      <c r="L184" s="22"/>
      <c r="M184" s="22"/>
      <c r="N184" s="22"/>
      <c r="O184" s="22"/>
      <c r="P184" s="22"/>
      <c r="Q184" s="22"/>
      <c r="R184" s="22"/>
      <c r="S184" s="22"/>
      <c r="T184" s="22"/>
    </row>
    <row r="185" spans="1:20" s="44" customFormat="1" x14ac:dyDescent="0.25">
      <c r="A185" s="54">
        <v>5</v>
      </c>
      <c r="B185" s="24" t="s">
        <v>385</v>
      </c>
      <c r="C185" s="43"/>
      <c r="D185" s="43">
        <v>71893.763188436074</v>
      </c>
      <c r="E185" s="22">
        <v>123832</v>
      </c>
      <c r="F185" s="22"/>
      <c r="G185" s="22"/>
      <c r="H185" s="22"/>
      <c r="I185" s="22"/>
      <c r="J185" s="22"/>
      <c r="K185" s="22"/>
      <c r="L185" s="22"/>
      <c r="M185" s="22"/>
      <c r="N185" s="22"/>
      <c r="O185" s="22"/>
      <c r="P185" s="22"/>
      <c r="Q185" s="22"/>
      <c r="R185" s="22"/>
      <c r="S185" s="22"/>
      <c r="T185" s="22"/>
    </row>
    <row r="186" spans="1:20" s="44" customFormat="1" x14ac:dyDescent="0.25">
      <c r="A186" s="54">
        <v>6</v>
      </c>
      <c r="B186" s="24" t="s">
        <v>386</v>
      </c>
      <c r="C186" s="43"/>
      <c r="D186" s="43">
        <v>55213.073510821909</v>
      </c>
      <c r="E186" s="22">
        <v>103104</v>
      </c>
      <c r="F186" s="22"/>
      <c r="G186" s="22"/>
      <c r="H186" s="22"/>
      <c r="I186" s="22"/>
      <c r="J186" s="22"/>
      <c r="K186" s="22"/>
      <c r="L186" s="22"/>
      <c r="M186" s="22"/>
      <c r="N186" s="22"/>
      <c r="O186" s="22"/>
      <c r="P186" s="22"/>
      <c r="Q186" s="22"/>
      <c r="R186" s="22"/>
      <c r="S186" s="22"/>
      <c r="T186" s="22"/>
    </row>
    <row r="187" spans="1:20" s="44" customFormat="1" x14ac:dyDescent="0.25">
      <c r="A187" s="54">
        <v>7</v>
      </c>
      <c r="B187" s="24" t="s">
        <v>387</v>
      </c>
      <c r="C187" s="43"/>
      <c r="D187" s="43">
        <v>55503.519612137599</v>
      </c>
      <c r="E187" s="22">
        <v>68396</v>
      </c>
      <c r="F187" s="22"/>
      <c r="G187" s="22"/>
      <c r="H187" s="22"/>
      <c r="I187" s="22"/>
      <c r="J187" s="22"/>
      <c r="K187" s="22"/>
      <c r="L187" s="22"/>
      <c r="M187" s="22"/>
      <c r="N187" s="22"/>
      <c r="O187" s="22"/>
      <c r="P187" s="22"/>
      <c r="Q187" s="22"/>
      <c r="R187" s="22"/>
      <c r="S187" s="22"/>
      <c r="T187" s="22"/>
    </row>
    <row r="188" spans="1:20" s="44" customFormat="1" x14ac:dyDescent="0.25">
      <c r="A188" s="55">
        <v>8</v>
      </c>
      <c r="B188" s="56" t="s">
        <v>388</v>
      </c>
      <c r="C188" s="57"/>
      <c r="D188" s="57">
        <v>40985.943235019033</v>
      </c>
      <c r="E188" s="58">
        <v>43636</v>
      </c>
      <c r="F188" s="58"/>
      <c r="G188" s="58"/>
      <c r="H188" s="58"/>
      <c r="I188" s="58"/>
      <c r="J188" s="58"/>
      <c r="K188" s="58"/>
      <c r="L188" s="58"/>
      <c r="M188" s="58"/>
      <c r="N188" s="58"/>
      <c r="O188" s="58"/>
      <c r="P188" s="58"/>
      <c r="Q188" s="58"/>
      <c r="R188" s="58"/>
      <c r="S188" s="58"/>
      <c r="T188" s="58"/>
    </row>
  </sheetData>
  <mergeCells count="24">
    <mergeCell ref="A4:T4"/>
    <mergeCell ref="A5:T5"/>
    <mergeCell ref="A6:T6"/>
    <mergeCell ref="A9:A12"/>
    <mergeCell ref="B9:B12"/>
    <mergeCell ref="C9:C12"/>
    <mergeCell ref="D9:D12"/>
    <mergeCell ref="E9:E12"/>
    <mergeCell ref="F9:F12"/>
    <mergeCell ref="G9:G12"/>
    <mergeCell ref="T9:T12"/>
    <mergeCell ref="P10:P12"/>
    <mergeCell ref="Q10:Q12"/>
    <mergeCell ref="H9:H12"/>
    <mergeCell ref="I9:I12"/>
    <mergeCell ref="J9:J12"/>
    <mergeCell ref="K9:K12"/>
    <mergeCell ref="L9:L12"/>
    <mergeCell ref="M9:M12"/>
    <mergeCell ref="N9:N12"/>
    <mergeCell ref="O9:O12"/>
    <mergeCell ref="P9:Q9"/>
    <mergeCell ref="R9:R12"/>
    <mergeCell ref="S9:S12"/>
  </mergeCells>
  <printOptions horizontalCentered="1"/>
  <pageMargins left="0.2" right="0.2" top="0.55000000000000004" bottom="0.3" header="0.3" footer="0.3"/>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BM 52 ckns</vt:lpstr>
      <vt:lpstr>'BM 52 ckns'!Print_Titles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pNgansach</dc:creator>
  <cp:lastModifiedBy>pNgansach</cp:lastModifiedBy>
  <dcterms:created xsi:type="dcterms:W3CDTF">2023-01-06T03:36:05Z</dcterms:created>
  <dcterms:modified xsi:type="dcterms:W3CDTF">2023-01-06T08:04:24Z</dcterms:modified>
</cp:coreProperties>
</file>