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D:\Minhvq\CKNS\Dự toán 2025 và Quyết toán 2023\Quyết toán ngân sách 2023\"/>
    </mc:Choice>
  </mc:AlternateContent>
  <xr:revisionPtr revIDLastSave="0" documentId="13_ncr:1_{55078A6A-1E2A-4992-8673-4BFB2295AE9E}" xr6:coauthVersionLast="36" xr6:coauthVersionMax="36" xr10:uidLastSave="{00000000-0000-0000-0000-000000000000}"/>
  <bookViews>
    <workbookView showHorizontalScroll="0" showVerticalScroll="0" showSheetTabs="0" xWindow="0" yWindow="0" windowWidth="13590" windowHeight="10995" xr2:uid="{00000000-000D-0000-FFFF-FFFF00000000}"/>
  </bookViews>
  <sheets>
    <sheet name="Sheet1" sheetId="1" r:id="rId1"/>
  </sheets>
  <calcPr calcId="179021"/>
</workbook>
</file>

<file path=xl/calcChain.xml><?xml version="1.0" encoding="utf-8"?>
<calcChain xmlns="http://schemas.openxmlformats.org/spreadsheetml/2006/main">
  <c r="E8" i="1" l="1"/>
  <c r="F8" i="1" l="1"/>
  <c r="F9" i="1"/>
  <c r="E9" i="1"/>
  <c r="D9" i="1"/>
  <c r="C9" i="1"/>
  <c r="D10" i="1"/>
  <c r="C10" i="1"/>
  <c r="F10" i="1"/>
  <c r="E10" i="1"/>
  <c r="E36" i="1" l="1"/>
  <c r="F36" i="1"/>
  <c r="D8" i="1"/>
  <c r="D36" i="1"/>
  <c r="C36" i="1"/>
  <c r="G11" i="1"/>
  <c r="H11" i="1"/>
  <c r="G12" i="1"/>
  <c r="H12" i="1"/>
  <c r="G13" i="1"/>
  <c r="H13" i="1"/>
  <c r="G14" i="1"/>
  <c r="H14" i="1"/>
  <c r="G15" i="1"/>
  <c r="H15" i="1"/>
  <c r="G17" i="1"/>
  <c r="G18" i="1"/>
  <c r="H18" i="1"/>
  <c r="G19" i="1"/>
  <c r="H19" i="1"/>
  <c r="G21" i="1"/>
  <c r="G22" i="1"/>
  <c r="H22" i="1"/>
  <c r="G23" i="1"/>
  <c r="H23" i="1"/>
  <c r="G24" i="1"/>
  <c r="H24" i="1"/>
  <c r="G26" i="1"/>
  <c r="H26" i="1"/>
  <c r="G27" i="1"/>
  <c r="H27" i="1"/>
  <c r="G28" i="1"/>
  <c r="H28" i="1"/>
  <c r="G30" i="1"/>
  <c r="H30" i="1"/>
  <c r="G31" i="1"/>
  <c r="H31" i="1"/>
  <c r="G32" i="1"/>
  <c r="H32" i="1"/>
  <c r="G33" i="1"/>
  <c r="H33" i="1"/>
  <c r="G34" i="1"/>
  <c r="H34" i="1"/>
  <c r="G37" i="1"/>
  <c r="G38" i="1"/>
  <c r="G39" i="1"/>
  <c r="G40" i="1"/>
  <c r="G41" i="1"/>
  <c r="D20" i="1"/>
  <c r="E20" i="1"/>
  <c r="F20" i="1"/>
  <c r="D16" i="1"/>
  <c r="E16" i="1"/>
  <c r="F16" i="1"/>
  <c r="C20" i="1"/>
  <c r="C16" i="1"/>
  <c r="H20" i="1" l="1"/>
  <c r="H16" i="1"/>
  <c r="G36" i="1"/>
  <c r="G20" i="1"/>
  <c r="G16" i="1"/>
  <c r="H8" i="1"/>
  <c r="C8" i="1"/>
  <c r="A38" i="1"/>
  <c r="A39" i="1" s="1"/>
  <c r="A40" i="1" s="1"/>
  <c r="A41" i="1" s="1"/>
  <c r="A32" i="1"/>
  <c r="A33" i="1" s="1"/>
  <c r="A12" i="1"/>
  <c r="A13" i="1" s="1"/>
  <c r="A14" i="1" s="1"/>
  <c r="A15" i="1" s="1"/>
  <c r="A16" i="1" s="1"/>
  <c r="A19" i="1" s="1"/>
  <c r="A20" i="1" s="1"/>
  <c r="A25" i="1" s="1"/>
  <c r="A26" i="1" s="1"/>
  <c r="A27" i="1" s="1"/>
  <c r="A28" i="1" s="1"/>
  <c r="A29" i="1" s="1"/>
  <c r="G8" i="1" l="1"/>
  <c r="H9" i="1"/>
  <c r="H10" i="1"/>
  <c r="G10" i="1"/>
  <c r="G9" i="1"/>
</calcChain>
</file>

<file path=xl/sharedStrings.xml><?xml version="1.0" encoding="utf-8"?>
<sst xmlns="http://schemas.openxmlformats.org/spreadsheetml/2006/main" count="138" uniqueCount="60">
  <si>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</si>
  <si>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</si>
  <si>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</si>
  <si>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</si>
  <si>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</si>
  <si>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</si>
  <si>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</si>
  <si>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</si>
  <si>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</si>
  <si>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</si>
  <si>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</si>
  <si>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</si>
  <si>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</si>
  <si>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</si>
  <si>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</si>
  <si>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</si>
  <si>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</si>
  <si>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</si>
  <si>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</si>
  <si>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</si>
  <si>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</si>
  <si>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</si>
  <si>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</si>
  <si>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</si>
  <si>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</si>
  <si>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</si>
  <si>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</si>
  <si>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</si>
  <si>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</si>
  <si>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</si>
  <si>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</si>
  <si>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</si>
  <si>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</si>
  <si>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</si>
  <si>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</si>
  <si>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</si>
  <si>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</si>
  <si>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</si>
  <si>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</si>
  <si>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</si>
  <si>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</si>
  <si>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</si>
  <si>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</si>
  <si>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</si>
  <si>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</si>
  <si>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</si>
  <si>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 đã được Hội đồng nhân dân phê chuẩn)</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</si>
  <si>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</si>
  <si>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</si>
  <si>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</si>
  <si>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</si>
  <si>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</si>
  <si>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</si>
  <si>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</si>
  <si>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</si>
  <si>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</si>
  <si>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</si>
  <si>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</si>
  <si>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UBND TỈNH KHÁNH HÒA</t>
  </si>
  <si>
    <t>QUYẾT TOÁN THU NGÂN SÁCH NHÀ NƯỚC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</si>
</sst>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18">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1"/>
      <name val=".VnArial Narrow"/>
      <family val="2"/>
    </font>
    <font>
      <sz val="13"/>
      <name val=".VnTime"/>
      <family val="2"/>
    </font>
    <font>
      <sz val="11"/>
      <name val="Times New Roman"/>
      <family val="1"/>
      <charset val="163"/>
    </font>
    <font>
      <sz val="11"/>
      <name val="Times New Roman"/>
      <family val="1"/>
    </font>
    <font>
      <sz val="11"/>
      <color theme="1"/>
      <name val="Calibri"/>
      <family val="2"/>
      <charset val="163"/>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165" fontId="15" fillId="0" borderId="0" applyFont="0" applyFill="0" applyBorder="0" applyAlignment="0" applyProtection="0"/>
    <xf numFmtId="164" fontId="15" fillId="0" borderId="0" applyFont="0" applyFill="0" applyBorder="0" applyAlignment="0" applyProtection="0"/>
    <xf numFmtId="166" fontId="14" fillId="0" borderId="0" applyFont="0" applyFill="0" applyBorder="0" applyAlignment="0" applyProtection="0"/>
    <xf numFmtId="0" fontId="11" fillId="0" borderId="0"/>
    <xf numFmtId="0" fontId="12" fillId="0" borderId="0"/>
    <xf numFmtId="0" fontId="2" fillId="0" borderId="0"/>
    <xf numFmtId="0" fontId="17" fillId="0" borderId="0"/>
    <xf numFmtId="0" fontId="11" fillId="0" borderId="0"/>
    <xf numFmtId="0" fontId="15" fillId="0" borderId="0"/>
    <xf numFmtId="0" fontId="1" fillId="0" borderId="0"/>
  </cellStyleXfs>
  <cellXfs count="48">
    <xf numFmtId="0" fontId="0" fillId="0" borderId="0" xfId="0"/>
    <xf numFmtId="0" fontId="8" fillId="0" borderId="0" xfId="4" applyFont="1" applyFill="1"/>
    <xf numFmtId="0" fontId="3" fillId="0" borderId="0" xfId="4" applyFont="1" applyFill="1"/>
    <xf numFmtId="0" fontId="3" fillId="0" borderId="0" xfId="4" applyFont="1" applyFill="1" applyAlignment="1">
      <alignment horizontal="centerContinuous"/>
    </xf>
    <xf numFmtId="0" fontId="4" fillId="0" borderId="0" xfId="4" applyFont="1" applyFill="1" applyAlignment="1">
      <alignment horizontal="centerContinuous"/>
    </xf>
    <xf numFmtId="0" fontId="6" fillId="0" borderId="0" xfId="4" applyFont="1" applyFill="1" applyAlignment="1">
      <alignment horizontal="centerContinuous"/>
    </xf>
    <xf numFmtId="0" fontId="10" fillId="0" borderId="0" xfId="4" applyFont="1" applyFill="1" applyAlignment="1">
      <alignment horizontal="centerContinuous"/>
    </xf>
    <xf numFmtId="0" fontId="7" fillId="0" borderId="0" xfId="4" applyFont="1" applyFill="1" applyAlignment="1">
      <alignment horizontal="left"/>
    </xf>
    <xf numFmtId="3" fontId="3" fillId="0" borderId="2" xfId="4" applyNumberFormat="1" applyFont="1" applyFill="1" applyBorder="1"/>
    <xf numFmtId="0" fontId="7" fillId="0" borderId="0" xfId="4" applyFont="1" applyFill="1"/>
    <xf numFmtId="0" fontId="3" fillId="0" borderId="0" xfId="4" applyFont="1" applyFill="1" applyAlignment="1">
      <alignment horizontal="right"/>
    </xf>
    <xf numFmtId="0" fontId="5" fillId="0" borderId="0" xfId="4" applyFont="1" applyFill="1" applyAlignment="1">
      <alignment horizontal="right"/>
    </xf>
    <xf numFmtId="0" fontId="16" fillId="0" borderId="0" xfId="4" applyFont="1" applyFill="1"/>
    <xf numFmtId="0" fontId="4" fillId="0" borderId="0" xfId="0" applyFont="1" applyFill="1" applyAlignment="1"/>
    <xf numFmtId="0" fontId="8" fillId="0" borderId="0" xfId="0" applyFont="1" applyFill="1"/>
    <xf numFmtId="0" fontId="4" fillId="0" borderId="2" xfId="0" applyFont="1" applyFill="1" applyBorder="1" applyAlignment="1">
      <alignment horizontal="center"/>
    </xf>
    <xf numFmtId="0" fontId="4" fillId="0" borderId="4" xfId="0" applyFont="1" applyFill="1" applyBorder="1"/>
    <xf numFmtId="0" fontId="3" fillId="0" borderId="2" xfId="0" applyFont="1" applyFill="1" applyBorder="1" applyAlignment="1">
      <alignment horizontal="center"/>
    </xf>
    <xf numFmtId="0" fontId="3" fillId="0" borderId="4" xfId="0" applyFont="1" applyFill="1" applyBorder="1"/>
    <xf numFmtId="0" fontId="3" fillId="0" borderId="2" xfId="0" quotePrefix="1" applyFont="1" applyFill="1" applyBorder="1" applyAlignment="1">
      <alignment horizontal="center"/>
    </xf>
    <xf numFmtId="0" fontId="7" fillId="0" borderId="0" xfId="0" applyFont="1" applyFill="1"/>
    <xf numFmtId="0" fontId="5" fillId="0" borderId="2" xfId="0" quotePrefix="1" applyFont="1" applyFill="1" applyBorder="1" applyAlignment="1">
      <alignment horizontal="center"/>
    </xf>
    <xf numFmtId="0" fontId="5" fillId="0" borderId="2" xfId="0" applyFont="1" applyFill="1" applyBorder="1"/>
    <xf numFmtId="0" fontId="5" fillId="0" borderId="4" xfId="0" applyFont="1" applyFill="1" applyBorder="1"/>
    <xf numFmtId="0" fontId="3" fillId="0" borderId="2" xfId="0" applyFont="1" applyFill="1" applyBorder="1" applyAlignment="1">
      <alignment horizontal="center" vertical="center"/>
    </xf>
    <xf numFmtId="0" fontId="7" fillId="0" borderId="0" xfId="0" quotePrefix="1" applyFont="1" applyFill="1" applyAlignment="1">
      <alignment horizontal="left"/>
    </xf>
    <xf numFmtId="0" fontId="7" fillId="0" borderId="0" xfId="0" quotePrefix="1" applyFont="1" applyFill="1" applyBorder="1"/>
    <xf numFmtId="0" fontId="4" fillId="0" borderId="2" xfId="0" applyFont="1" applyFill="1" applyBorder="1" applyAlignment="1">
      <alignment horizontal="center" vertical="center"/>
    </xf>
    <xf numFmtId="0" fontId="3" fillId="0" borderId="4" xfId="0" applyFont="1" applyFill="1" applyBorder="1" applyAlignment="1">
      <alignment wrapText="1"/>
    </xf>
    <xf numFmtId="0" fontId="4" fillId="0" borderId="4" xfId="0" applyNumberFormat="1" applyFont="1" applyFill="1" applyBorder="1" applyAlignment="1">
      <alignment horizontal="left" vertical="center"/>
    </xf>
    <xf numFmtId="0" fontId="4" fillId="0" borderId="3" xfId="0" applyFont="1" applyFill="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quotePrefix="1" applyFont="1" applyFill="1" applyBorder="1"/>
    <xf numFmtId="3" fontId="4" fillId="0" borderId="2" xfId="4" applyNumberFormat="1" applyFont="1" applyFill="1" applyBorder="1"/>
    <xf numFmtId="3" fontId="4" fillId="0" borderId="3" xfId="4" applyNumberFormat="1" applyFont="1" applyFill="1" applyBorder="1"/>
    <xf numFmtId="3" fontId="5" fillId="0" borderId="2" xfId="4" applyNumberFormat="1" applyFont="1" applyFill="1" applyBorder="1"/>
    <xf numFmtId="0" fontId="7" fillId="0" borderId="0" xfId="0" applyFont="1" applyFill="1" applyAlignment="1">
      <alignment horizontal="left"/>
    </xf>
    <xf numFmtId="0" fontId="4" fillId="0" borderId="0" xfId="0" applyFont="1" applyFill="1" applyAlignment="1">
      <alignment horizontal="center"/>
    </xf>
    <xf numFmtId="0" fontId="5" fillId="0" borderId="0" xfId="0" applyNumberFormat="1" applyFont="1" applyFill="1" applyBorder="1" applyAlignment="1">
      <alignment horizontal="center" vertical="center" wrapText="1"/>
    </xf>
    <xf numFmtId="0" fontId="9" fillId="0" borderId="10" xfId="4"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9" fillId="0" borderId="8" xfId="4" applyFont="1" applyFill="1" applyBorder="1" applyAlignment="1">
      <alignment horizontal="center" vertical="center" wrapText="1"/>
    </xf>
    <xf numFmtId="0" fontId="13" fillId="0" borderId="9" xfId="0" applyFont="1" applyFill="1" applyBorder="1" applyAlignment="1">
      <alignment vertical="center" wrapText="1"/>
    </xf>
    <xf numFmtId="0" fontId="4" fillId="2" borderId="1" xfId="0" applyFont="1" applyFill="1" applyBorder="1" applyAlignment="1">
      <alignment horizontal="center"/>
    </xf>
    <xf numFmtId="0" fontId="4" fillId="2" borderId="5" xfId="0" applyFont="1" applyFill="1" applyBorder="1"/>
    <xf numFmtId="3" fontId="4" fillId="2" borderId="1" xfId="4" applyNumberFormat="1" applyFont="1" applyFill="1" applyBorder="1"/>
    <xf numFmtId="0" fontId="8" fillId="2" borderId="0" xfId="4" applyFont="1" applyFill="1"/>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tabSelected="1" zoomScale="70" zoomScaleNormal="70" workbookViewId="0">
      <selection activeCell="C20" sqref="C20"/>
    </sheetView>
  </sheetViews>
  <sheetFormatPr defaultColWidth="12.85546875" defaultRowHeight="15.75"/>
  <cols>
    <col min="1" max="1" width="7.28515625" style="2" customWidth="1"/>
    <col min="2" max="2" width="59" style="2" customWidth="1"/>
    <col min="3" max="6" width="16.7109375" style="2" customWidth="1"/>
    <col min="7" max="7" width="14.5703125" style="2" customWidth="1"/>
    <col min="8" max="8" width="15.28515625" style="2" customWidth="1"/>
    <col min="9" max="16384" width="12.85546875" style="2"/>
  </cols>
  <sheetData>
    <row r="1" spans="1:8" ht="21" customHeight="1">
      <c r="A1" s="13" t="s">
        <v>58</v>
      </c>
      <c r="B1" s="13"/>
      <c r="C1" s="13"/>
      <c r="D1" s="10"/>
      <c r="E1" s="3"/>
      <c r="F1" s="3"/>
      <c r="G1" s="37" t="s">
        <v>48</v>
      </c>
      <c r="H1" s="37"/>
    </row>
    <row r="2" spans="1:8" ht="21" customHeight="1">
      <c r="A2" s="4" t="s">
        <v>59</v>
      </c>
      <c r="B2" s="5"/>
      <c r="C2" s="6"/>
      <c r="D2" s="6"/>
      <c r="E2" s="6"/>
      <c r="F2" s="6"/>
      <c r="G2" s="6"/>
      <c r="H2" s="6"/>
    </row>
    <row r="3" spans="1:8" ht="21" customHeight="1">
      <c r="A3" s="38" t="s">
        <v>46</v>
      </c>
      <c r="B3" s="38"/>
      <c r="C3" s="38"/>
      <c r="D3" s="38"/>
      <c r="E3" s="38"/>
      <c r="F3" s="38"/>
      <c r="G3" s="38"/>
      <c r="H3" s="38"/>
    </row>
    <row r="4" spans="1:8" ht="17.25" customHeight="1">
      <c r="A4" s="7"/>
      <c r="B4" s="7"/>
      <c r="C4" s="1"/>
      <c r="D4" s="1"/>
      <c r="E4" s="1"/>
      <c r="F4" s="1"/>
      <c r="G4" s="9"/>
      <c r="H4" s="11" t="s">
        <v>0</v>
      </c>
    </row>
    <row r="5" spans="1:8" s="12" customFormat="1" ht="23.25" customHeight="1">
      <c r="A5" s="39" t="s">
        <v>1</v>
      </c>
      <c r="B5" s="39" t="s">
        <v>2</v>
      </c>
      <c r="C5" s="42" t="s">
        <v>43</v>
      </c>
      <c r="D5" s="43"/>
      <c r="E5" s="42" t="s">
        <v>47</v>
      </c>
      <c r="F5" s="43"/>
      <c r="G5" s="42" t="s">
        <v>12</v>
      </c>
      <c r="H5" s="43"/>
    </row>
    <row r="6" spans="1:8" s="12" customFormat="1" ht="15">
      <c r="A6" s="40"/>
      <c r="B6" s="40"/>
      <c r="C6" s="39" t="s">
        <v>49</v>
      </c>
      <c r="D6" s="39" t="s">
        <v>50</v>
      </c>
      <c r="E6" s="39" t="s">
        <v>49</v>
      </c>
      <c r="F6" s="39" t="s">
        <v>50</v>
      </c>
      <c r="G6" s="39" t="s">
        <v>49</v>
      </c>
      <c r="H6" s="39" t="s">
        <v>50</v>
      </c>
    </row>
    <row r="7" spans="1:8" s="12" customFormat="1" ht="15">
      <c r="A7" s="41"/>
      <c r="B7" s="41"/>
      <c r="C7" s="41"/>
      <c r="D7" s="41"/>
      <c r="E7" s="41"/>
      <c r="F7" s="41"/>
      <c r="G7" s="41"/>
      <c r="H7" s="41"/>
    </row>
    <row r="8" spans="1:8" s="47" customFormat="1" ht="18.600000000000001" customHeight="1">
      <c r="A8" s="44"/>
      <c r="B8" s="45" t="s">
        <v>51</v>
      </c>
      <c r="C8" s="46">
        <f>C9+C44+C45+C46</f>
        <v>15445000</v>
      </c>
      <c r="D8" s="46">
        <f>D9+D44+D45+D46</f>
        <v>11881637</v>
      </c>
      <c r="E8" s="46">
        <f>E9+E44+E45+E46+8131344+62158</f>
        <v>35500281</v>
      </c>
      <c r="F8" s="46">
        <f>F9+F44+F45+F46+62158+7881894</f>
        <v>30902121</v>
      </c>
      <c r="G8" s="46">
        <f>E8/C8*100</f>
        <v>229.84966655875687</v>
      </c>
      <c r="H8" s="46">
        <f>F8/D8*100</f>
        <v>260.08302559655709</v>
      </c>
    </row>
    <row r="9" spans="1:8" s="1" customFormat="1" ht="18.600000000000001" customHeight="1">
      <c r="A9" s="15" t="s">
        <v>3</v>
      </c>
      <c r="B9" s="16" t="s">
        <v>52</v>
      </c>
      <c r="C9" s="33">
        <f>C10+C35+C36+C43</f>
        <v>15445000</v>
      </c>
      <c r="D9" s="33">
        <f>D10+D35+D36+D43</f>
        <v>11881637</v>
      </c>
      <c r="E9" s="33">
        <f>E10+E35+E36+E43+23826</f>
        <v>18076082</v>
      </c>
      <c r="F9" s="33">
        <f>F10+F35+F36+F43+23826</f>
        <v>13727372</v>
      </c>
      <c r="G9" s="33">
        <f t="shared" ref="G9:G41" si="0">E9/C9*100</f>
        <v>117.03516995791519</v>
      </c>
      <c r="H9" s="33">
        <f t="shared" ref="H9:H34" si="1">F9/D9*100</f>
        <v>115.53434934933628</v>
      </c>
    </row>
    <row r="10" spans="1:8" s="1" customFormat="1" ht="18.600000000000001" customHeight="1">
      <c r="A10" s="15" t="s">
        <v>5</v>
      </c>
      <c r="B10" s="16" t="s">
        <v>13</v>
      </c>
      <c r="C10" s="33">
        <f>C11+C12+C13+C14+C15+C16+C19+C20+C25+C26+C27+C28+C29+C30+C31+C32+C33+C34+1000</f>
        <v>13460000</v>
      </c>
      <c r="D10" s="33">
        <f>D11+D12+D13+D14+D15+D16+D19+D20+D25+D26+D27+D28+D29+D30+D31+D32+D33+D34+200</f>
        <v>11881637</v>
      </c>
      <c r="E10" s="33">
        <f>E11+E12+E13+E14+E15+E16+E19+E20+E25+E26+E27+E28+E29+E30+E31+E32+E33+E34+17</f>
        <v>15399113</v>
      </c>
      <c r="F10" s="33">
        <f>F11+F12+F13+F14+F15+F16+F19+F20+F25+F26+F27+F28+F29+F30+F31+F32+F33+F34+17</f>
        <v>13699447</v>
      </c>
      <c r="G10" s="33">
        <f t="shared" si="0"/>
        <v>114.40648588410104</v>
      </c>
      <c r="H10" s="33">
        <f t="shared" si="1"/>
        <v>115.29932281216806</v>
      </c>
    </row>
    <row r="11" spans="1:8" s="1" customFormat="1" ht="18.600000000000001" customHeight="1">
      <c r="A11" s="17">
        <v>1</v>
      </c>
      <c r="B11" s="18" t="s">
        <v>14</v>
      </c>
      <c r="C11" s="8">
        <v>500000</v>
      </c>
      <c r="D11" s="8">
        <v>450000</v>
      </c>
      <c r="E11" s="8">
        <v>450360</v>
      </c>
      <c r="F11" s="8">
        <v>405427</v>
      </c>
      <c r="G11" s="8">
        <f t="shared" si="0"/>
        <v>90.072000000000003</v>
      </c>
      <c r="H11" s="8">
        <f t="shared" si="1"/>
        <v>90.094888888888889</v>
      </c>
    </row>
    <row r="12" spans="1:8" s="1" customFormat="1" ht="18.600000000000001" customHeight="1">
      <c r="A12" s="17">
        <f>A11+1</f>
        <v>2</v>
      </c>
      <c r="B12" s="18" t="s">
        <v>53</v>
      </c>
      <c r="C12" s="8">
        <v>3260000</v>
      </c>
      <c r="D12" s="8">
        <v>2955637</v>
      </c>
      <c r="E12" s="8">
        <v>3635573</v>
      </c>
      <c r="F12" s="8">
        <v>3273625</v>
      </c>
      <c r="G12" s="8">
        <f t="shared" si="0"/>
        <v>111.52064417177914</v>
      </c>
      <c r="H12" s="8">
        <f t="shared" si="1"/>
        <v>110.75869601036933</v>
      </c>
    </row>
    <row r="13" spans="1:8" s="1" customFormat="1" ht="18.600000000000001" customHeight="1">
      <c r="A13" s="17">
        <f>A12+1</f>
        <v>3</v>
      </c>
      <c r="B13" s="18" t="s">
        <v>15</v>
      </c>
      <c r="C13" s="8">
        <v>1080000</v>
      </c>
      <c r="D13" s="8">
        <v>974300</v>
      </c>
      <c r="E13" s="8">
        <v>800831</v>
      </c>
      <c r="F13" s="8">
        <v>722157</v>
      </c>
      <c r="G13" s="8">
        <f t="shared" si="0"/>
        <v>74.151018518518512</v>
      </c>
      <c r="H13" s="8">
        <f t="shared" si="1"/>
        <v>74.120599404700812</v>
      </c>
    </row>
    <row r="14" spans="1:8" s="1" customFormat="1" ht="18.600000000000001" customHeight="1">
      <c r="A14" s="17">
        <f>A13+1</f>
        <v>4</v>
      </c>
      <c r="B14" s="18" t="s">
        <v>16</v>
      </c>
      <c r="C14" s="8">
        <v>3389000</v>
      </c>
      <c r="D14" s="8">
        <v>3062600</v>
      </c>
      <c r="E14" s="8">
        <v>3758087</v>
      </c>
      <c r="F14" s="8">
        <v>3396942</v>
      </c>
      <c r="G14" s="8">
        <f t="shared" si="0"/>
        <v>110.89073473000886</v>
      </c>
      <c r="H14" s="8">
        <f t="shared" si="1"/>
        <v>110.91693332462613</v>
      </c>
    </row>
    <row r="15" spans="1:8" s="1" customFormat="1" ht="18.600000000000001" customHeight="1">
      <c r="A15" s="17">
        <f>A14+1</f>
        <v>5</v>
      </c>
      <c r="B15" s="18" t="s">
        <v>17</v>
      </c>
      <c r="C15" s="8">
        <v>1390000</v>
      </c>
      <c r="D15" s="8">
        <v>1251000</v>
      </c>
      <c r="E15" s="8">
        <v>1365221</v>
      </c>
      <c r="F15" s="8">
        <v>1224034</v>
      </c>
      <c r="G15" s="8">
        <f t="shared" si="0"/>
        <v>98.217338129496397</v>
      </c>
      <c r="H15" s="8">
        <f t="shared" si="1"/>
        <v>97.844444444444449</v>
      </c>
    </row>
    <row r="16" spans="1:8" s="1" customFormat="1" ht="18.600000000000001" customHeight="1">
      <c r="A16" s="17">
        <f>A15+1</f>
        <v>6</v>
      </c>
      <c r="B16" s="18" t="s">
        <v>18</v>
      </c>
      <c r="C16" s="8">
        <f>C17+C18</f>
        <v>1100000</v>
      </c>
      <c r="D16" s="8">
        <f t="shared" ref="D16:F16" si="2">D17+D18</f>
        <v>594000</v>
      </c>
      <c r="E16" s="8">
        <f t="shared" si="2"/>
        <v>691351</v>
      </c>
      <c r="F16" s="8">
        <f t="shared" si="2"/>
        <v>373329</v>
      </c>
      <c r="G16" s="8">
        <f t="shared" si="0"/>
        <v>62.850090909090909</v>
      </c>
      <c r="H16" s="8">
        <f t="shared" si="1"/>
        <v>62.849999999999994</v>
      </c>
    </row>
    <row r="17" spans="1:8" s="1" customFormat="1" ht="18.600000000000001" customHeight="1">
      <c r="A17" s="21" t="s">
        <v>11</v>
      </c>
      <c r="B17" s="22" t="s">
        <v>19</v>
      </c>
      <c r="C17" s="35">
        <v>440000</v>
      </c>
      <c r="D17" s="35"/>
      <c r="E17" s="35">
        <v>276540</v>
      </c>
      <c r="F17" s="35"/>
      <c r="G17" s="35">
        <f t="shared" si="0"/>
        <v>62.849999999999994</v>
      </c>
      <c r="H17" s="35"/>
    </row>
    <row r="18" spans="1:8" s="1" customFormat="1" ht="18.600000000000001" customHeight="1">
      <c r="A18" s="21" t="s">
        <v>11</v>
      </c>
      <c r="B18" s="22" t="s">
        <v>20</v>
      </c>
      <c r="C18" s="35">
        <v>660000</v>
      </c>
      <c r="D18" s="35">
        <v>594000</v>
      </c>
      <c r="E18" s="35">
        <v>414811</v>
      </c>
      <c r="F18" s="35">
        <v>373329</v>
      </c>
      <c r="G18" s="35">
        <f t="shared" si="0"/>
        <v>62.850151515151524</v>
      </c>
      <c r="H18" s="35">
        <f t="shared" si="1"/>
        <v>62.849999999999994</v>
      </c>
    </row>
    <row r="19" spans="1:8" s="1" customFormat="1" ht="18.600000000000001" customHeight="1">
      <c r="A19" s="17">
        <f>A16+1</f>
        <v>7</v>
      </c>
      <c r="B19" s="18" t="s">
        <v>21</v>
      </c>
      <c r="C19" s="8">
        <v>550000</v>
      </c>
      <c r="D19" s="8">
        <v>550000</v>
      </c>
      <c r="E19" s="8">
        <v>450397</v>
      </c>
      <c r="F19" s="8">
        <v>450397</v>
      </c>
      <c r="G19" s="8">
        <f t="shared" si="0"/>
        <v>81.890363636363645</v>
      </c>
      <c r="H19" s="8">
        <f t="shared" si="1"/>
        <v>81.890363636363645</v>
      </c>
    </row>
    <row r="20" spans="1:8" s="1" customFormat="1" ht="18.600000000000001" customHeight="1">
      <c r="A20" s="17">
        <f>A19+1</f>
        <v>8</v>
      </c>
      <c r="B20" s="18" t="s">
        <v>22</v>
      </c>
      <c r="C20" s="8">
        <f>C21+C22+C23+C24</f>
        <v>220000</v>
      </c>
      <c r="D20" s="8">
        <f t="shared" ref="D20:F20" si="3">D21+D22+D23+D24</f>
        <v>149000</v>
      </c>
      <c r="E20" s="8">
        <f t="shared" si="3"/>
        <v>461727</v>
      </c>
      <c r="F20" s="8">
        <f t="shared" si="3"/>
        <v>262718</v>
      </c>
      <c r="G20" s="8">
        <f t="shared" si="0"/>
        <v>209.87590909090906</v>
      </c>
      <c r="H20" s="8">
        <f t="shared" si="1"/>
        <v>176.3208053691275</v>
      </c>
    </row>
    <row r="21" spans="1:8" s="1" customFormat="1" ht="18.600000000000001" customHeight="1">
      <c r="A21" s="19" t="s">
        <v>11</v>
      </c>
      <c r="B21" s="23" t="s">
        <v>23</v>
      </c>
      <c r="C21" s="35">
        <v>71000</v>
      </c>
      <c r="D21" s="35"/>
      <c r="E21" s="35">
        <v>202755</v>
      </c>
      <c r="F21" s="35">
        <v>3746</v>
      </c>
      <c r="G21" s="35">
        <f t="shared" si="0"/>
        <v>285.57042253521126</v>
      </c>
      <c r="H21" s="35"/>
    </row>
    <row r="22" spans="1:8" s="1" customFormat="1" ht="18.600000000000001" customHeight="1">
      <c r="A22" s="19" t="s">
        <v>11</v>
      </c>
      <c r="B22" s="23" t="s">
        <v>54</v>
      </c>
      <c r="C22" s="35">
        <v>79000</v>
      </c>
      <c r="D22" s="35">
        <v>79000</v>
      </c>
      <c r="E22" s="35">
        <v>192438</v>
      </c>
      <c r="F22" s="35">
        <v>192438</v>
      </c>
      <c r="G22" s="35">
        <f t="shared" si="0"/>
        <v>243.59240506329112</v>
      </c>
      <c r="H22" s="35">
        <f t="shared" si="1"/>
        <v>243.59240506329112</v>
      </c>
    </row>
    <row r="23" spans="1:8" s="1" customFormat="1" ht="18.600000000000001" customHeight="1">
      <c r="A23" s="19" t="s">
        <v>11</v>
      </c>
      <c r="B23" s="23" t="s">
        <v>24</v>
      </c>
      <c r="C23" s="35">
        <v>61200</v>
      </c>
      <c r="D23" s="35">
        <v>61200</v>
      </c>
      <c r="E23" s="35">
        <v>59603</v>
      </c>
      <c r="F23" s="35">
        <v>59603</v>
      </c>
      <c r="G23" s="35">
        <f t="shared" si="0"/>
        <v>97.390522875816998</v>
      </c>
      <c r="H23" s="35">
        <f t="shared" si="1"/>
        <v>97.390522875816998</v>
      </c>
    </row>
    <row r="24" spans="1:8" s="1" customFormat="1" ht="18.600000000000001" customHeight="1">
      <c r="A24" s="19" t="s">
        <v>11</v>
      </c>
      <c r="B24" s="23" t="s">
        <v>25</v>
      </c>
      <c r="C24" s="35">
        <v>8800</v>
      </c>
      <c r="D24" s="35">
        <v>8800</v>
      </c>
      <c r="E24" s="35">
        <v>6931</v>
      </c>
      <c r="F24" s="35">
        <v>6931</v>
      </c>
      <c r="G24" s="35">
        <f t="shared" si="0"/>
        <v>78.76136363636364</v>
      </c>
      <c r="H24" s="35">
        <f t="shared" si="1"/>
        <v>78.76136363636364</v>
      </c>
    </row>
    <row r="25" spans="1:8" s="1" customFormat="1" ht="18.600000000000001" customHeight="1">
      <c r="A25" s="17">
        <f>A20+1</f>
        <v>9</v>
      </c>
      <c r="B25" s="18" t="s">
        <v>26</v>
      </c>
      <c r="C25" s="8">
        <v>0</v>
      </c>
      <c r="D25" s="8">
        <v>0</v>
      </c>
      <c r="E25" s="8">
        <v>2</v>
      </c>
      <c r="F25" s="8">
        <v>2</v>
      </c>
      <c r="G25" s="8"/>
      <c r="H25" s="8"/>
    </row>
    <row r="26" spans="1:8" s="1" customFormat="1" ht="18.600000000000001" customHeight="1">
      <c r="A26" s="17">
        <f>A25+1</f>
        <v>10</v>
      </c>
      <c r="B26" s="18" t="s">
        <v>27</v>
      </c>
      <c r="C26" s="8">
        <v>16000</v>
      </c>
      <c r="D26" s="8">
        <v>16000</v>
      </c>
      <c r="E26" s="8">
        <v>26245</v>
      </c>
      <c r="F26" s="8">
        <v>26245</v>
      </c>
      <c r="G26" s="8">
        <f t="shared" si="0"/>
        <v>164.03125</v>
      </c>
      <c r="H26" s="8">
        <f t="shared" si="1"/>
        <v>164.03125</v>
      </c>
    </row>
    <row r="27" spans="1:8" s="1" customFormat="1" ht="18.600000000000001" customHeight="1">
      <c r="A27" s="17">
        <f>A26+1</f>
        <v>11</v>
      </c>
      <c r="B27" s="18" t="s">
        <v>28</v>
      </c>
      <c r="C27" s="8">
        <v>300000</v>
      </c>
      <c r="D27" s="8">
        <v>300000</v>
      </c>
      <c r="E27" s="8">
        <v>742465</v>
      </c>
      <c r="F27" s="8">
        <v>742465</v>
      </c>
      <c r="G27" s="8">
        <f t="shared" si="0"/>
        <v>247.48833333333334</v>
      </c>
      <c r="H27" s="8">
        <f t="shared" si="1"/>
        <v>247.48833333333334</v>
      </c>
    </row>
    <row r="28" spans="1:8" s="1" customFormat="1" ht="18.600000000000001" customHeight="1">
      <c r="A28" s="17">
        <f>A27+1</f>
        <v>12</v>
      </c>
      <c r="B28" s="18" t="s">
        <v>29</v>
      </c>
      <c r="C28" s="8">
        <v>850000</v>
      </c>
      <c r="D28" s="8">
        <v>850000</v>
      </c>
      <c r="E28" s="8">
        <v>1616717</v>
      </c>
      <c r="F28" s="8">
        <v>1616717</v>
      </c>
      <c r="G28" s="8">
        <f t="shared" si="0"/>
        <v>190.202</v>
      </c>
      <c r="H28" s="8">
        <f t="shared" si="1"/>
        <v>190.202</v>
      </c>
    </row>
    <row r="29" spans="1:8" s="1" customFormat="1" ht="18.600000000000001" customHeight="1">
      <c r="A29" s="17">
        <f>A28+1</f>
        <v>13</v>
      </c>
      <c r="B29" s="18" t="s">
        <v>30</v>
      </c>
      <c r="C29" s="8">
        <v>0</v>
      </c>
      <c r="D29" s="8">
        <v>0</v>
      </c>
      <c r="E29" s="8">
        <v>18456</v>
      </c>
      <c r="F29" s="8">
        <v>18456</v>
      </c>
      <c r="G29" s="8"/>
      <c r="H29" s="8"/>
    </row>
    <row r="30" spans="1:8" s="1" customFormat="1" ht="18.600000000000001" customHeight="1">
      <c r="A30" s="17">
        <v>14</v>
      </c>
      <c r="B30" s="18" t="s">
        <v>31</v>
      </c>
      <c r="C30" s="8">
        <v>220000</v>
      </c>
      <c r="D30" s="8">
        <v>220000</v>
      </c>
      <c r="E30" s="8">
        <v>299923</v>
      </c>
      <c r="F30" s="8">
        <v>299923</v>
      </c>
      <c r="G30" s="8">
        <f t="shared" si="0"/>
        <v>136.32863636363638</v>
      </c>
      <c r="H30" s="8">
        <f t="shared" si="1"/>
        <v>136.32863636363638</v>
      </c>
    </row>
    <row r="31" spans="1:8" s="1" customFormat="1" ht="18.600000000000001" customHeight="1">
      <c r="A31" s="17">
        <v>15</v>
      </c>
      <c r="B31" s="18" t="s">
        <v>32</v>
      </c>
      <c r="C31" s="8">
        <v>45000</v>
      </c>
      <c r="D31" s="8">
        <v>35900</v>
      </c>
      <c r="E31" s="8">
        <v>66628</v>
      </c>
      <c r="F31" s="8">
        <v>56324</v>
      </c>
      <c r="G31" s="8">
        <f t="shared" si="0"/>
        <v>148.06222222222223</v>
      </c>
      <c r="H31" s="8">
        <f t="shared" si="1"/>
        <v>156.89136490250698</v>
      </c>
    </row>
    <row r="32" spans="1:8" s="1" customFormat="1" ht="19.149999999999999" customHeight="1">
      <c r="A32" s="17">
        <f>+A31+1</f>
        <v>16</v>
      </c>
      <c r="B32" s="18" t="s">
        <v>33</v>
      </c>
      <c r="C32" s="8">
        <v>330000</v>
      </c>
      <c r="D32" s="8">
        <v>264000</v>
      </c>
      <c r="E32" s="8">
        <v>496710</v>
      </c>
      <c r="F32" s="8">
        <v>312266</v>
      </c>
      <c r="G32" s="8">
        <f t="shared" si="0"/>
        <v>150.51818181818183</v>
      </c>
      <c r="H32" s="8">
        <f t="shared" si="1"/>
        <v>118.28257575757574</v>
      </c>
    </row>
    <row r="33" spans="1:8" s="1" customFormat="1" ht="19.149999999999999" customHeight="1">
      <c r="A33" s="17">
        <f>A32+1</f>
        <v>17</v>
      </c>
      <c r="B33" s="18" t="s">
        <v>34</v>
      </c>
      <c r="C33" s="8">
        <v>19000</v>
      </c>
      <c r="D33" s="8">
        <v>19000</v>
      </c>
      <c r="E33" s="8">
        <v>16272</v>
      </c>
      <c r="F33" s="8">
        <v>16272</v>
      </c>
      <c r="G33" s="8">
        <f t="shared" si="0"/>
        <v>85.642105263157902</v>
      </c>
      <c r="H33" s="8">
        <f t="shared" si="1"/>
        <v>85.642105263157902</v>
      </c>
    </row>
    <row r="34" spans="1:8" s="1" customFormat="1" ht="48">
      <c r="A34" s="24">
        <v>18</v>
      </c>
      <c r="B34" s="28" t="s">
        <v>35</v>
      </c>
      <c r="C34" s="8">
        <v>190000</v>
      </c>
      <c r="D34" s="8">
        <v>190000</v>
      </c>
      <c r="E34" s="8">
        <v>502131</v>
      </c>
      <c r="F34" s="8">
        <v>502131</v>
      </c>
      <c r="G34" s="8">
        <f t="shared" si="0"/>
        <v>264.27947368421053</v>
      </c>
      <c r="H34" s="8">
        <f t="shared" si="1"/>
        <v>264.27947368421053</v>
      </c>
    </row>
    <row r="35" spans="1:8" s="1" customFormat="1" ht="19.149999999999999" customHeight="1">
      <c r="A35" s="15" t="s">
        <v>6</v>
      </c>
      <c r="B35" s="16" t="s">
        <v>44</v>
      </c>
      <c r="C35" s="33"/>
      <c r="D35" s="33"/>
      <c r="E35" s="33"/>
      <c r="F35" s="33"/>
      <c r="G35" s="33"/>
      <c r="H35" s="33"/>
    </row>
    <row r="36" spans="1:8" s="1" customFormat="1" ht="19.149999999999999" customHeight="1">
      <c r="A36" s="15" t="s">
        <v>7</v>
      </c>
      <c r="B36" s="16" t="s">
        <v>45</v>
      </c>
      <c r="C36" s="33">
        <f>C37+C38+C39+C40+C41+C42</f>
        <v>1985000</v>
      </c>
      <c r="D36" s="33">
        <f>D37+D38+D39+D40+D41+D42</f>
        <v>0</v>
      </c>
      <c r="E36" s="33">
        <f>E37+E38+E39+E40+E41+E42+37</f>
        <v>2591464</v>
      </c>
      <c r="F36" s="33">
        <f t="shared" ref="F36" si="4">F37+F38+F39+F40+F41+F42</f>
        <v>0</v>
      </c>
      <c r="G36" s="33">
        <f t="shared" si="0"/>
        <v>130.55234256926954</v>
      </c>
      <c r="H36" s="33"/>
    </row>
    <row r="37" spans="1:8" s="1" customFormat="1" ht="19.149999999999999" customHeight="1">
      <c r="A37" s="17">
        <v>1</v>
      </c>
      <c r="B37" s="18" t="s">
        <v>37</v>
      </c>
      <c r="C37" s="8">
        <v>15000</v>
      </c>
      <c r="D37" s="8"/>
      <c r="E37" s="8">
        <v>41497</v>
      </c>
      <c r="F37" s="8"/>
      <c r="G37" s="8">
        <f t="shared" si="0"/>
        <v>276.64666666666665</v>
      </c>
      <c r="H37" s="8"/>
    </row>
    <row r="38" spans="1:8" s="1" customFormat="1" ht="19.149999999999999" customHeight="1">
      <c r="A38" s="17">
        <f>A37+1</f>
        <v>2</v>
      </c>
      <c r="B38" s="18" t="s">
        <v>38</v>
      </c>
      <c r="C38" s="8">
        <v>196000</v>
      </c>
      <c r="D38" s="8"/>
      <c r="E38" s="8">
        <v>288870</v>
      </c>
      <c r="F38" s="8"/>
      <c r="G38" s="8">
        <f t="shared" si="0"/>
        <v>147.38265306122449</v>
      </c>
      <c r="H38" s="8"/>
    </row>
    <row r="39" spans="1:8" s="1" customFormat="1" ht="19.149999999999999" customHeight="1">
      <c r="A39" s="17">
        <f>A38+1</f>
        <v>3</v>
      </c>
      <c r="B39" s="18" t="s">
        <v>39</v>
      </c>
      <c r="C39" s="8">
        <v>93000</v>
      </c>
      <c r="D39" s="8"/>
      <c r="E39" s="8">
        <v>15510</v>
      </c>
      <c r="F39" s="8"/>
      <c r="G39" s="8">
        <f t="shared" si="0"/>
        <v>16.677419354838712</v>
      </c>
      <c r="H39" s="8"/>
    </row>
    <row r="40" spans="1:8" s="1" customFormat="1" ht="19.149999999999999" customHeight="1">
      <c r="A40" s="17">
        <f>A39+1</f>
        <v>4</v>
      </c>
      <c r="B40" s="18" t="s">
        <v>40</v>
      </c>
      <c r="C40" s="8">
        <v>1669000</v>
      </c>
      <c r="D40" s="8"/>
      <c r="E40" s="8">
        <v>2194113</v>
      </c>
      <c r="F40" s="8"/>
      <c r="G40" s="8">
        <f t="shared" si="0"/>
        <v>131.46273217495505</v>
      </c>
      <c r="H40" s="8"/>
    </row>
    <row r="41" spans="1:8" s="1" customFormat="1" ht="19.149999999999999" customHeight="1">
      <c r="A41" s="17">
        <f>A40+1</f>
        <v>5</v>
      </c>
      <c r="B41" s="18" t="s">
        <v>36</v>
      </c>
      <c r="C41" s="8">
        <v>12000</v>
      </c>
      <c r="D41" s="8"/>
      <c r="E41" s="8">
        <v>29537</v>
      </c>
      <c r="F41" s="8"/>
      <c r="G41" s="8">
        <f t="shared" si="0"/>
        <v>246.14166666666665</v>
      </c>
      <c r="H41" s="8"/>
    </row>
    <row r="42" spans="1:8" s="1" customFormat="1" ht="19.149999999999999" customHeight="1">
      <c r="A42" s="17">
        <v>6</v>
      </c>
      <c r="B42" s="18" t="s">
        <v>41</v>
      </c>
      <c r="C42" s="8">
        <v>0</v>
      </c>
      <c r="D42" s="8"/>
      <c r="E42" s="8">
        <v>21900</v>
      </c>
      <c r="F42" s="8"/>
      <c r="G42" s="8"/>
      <c r="H42" s="8"/>
    </row>
    <row r="43" spans="1:8" s="1" customFormat="1" ht="19.149999999999999" customHeight="1">
      <c r="A43" s="15" t="s">
        <v>8</v>
      </c>
      <c r="B43" s="16" t="s">
        <v>42</v>
      </c>
      <c r="C43" s="33"/>
      <c r="D43" s="33"/>
      <c r="E43" s="33">
        <v>61679</v>
      </c>
      <c r="F43" s="33">
        <v>4099</v>
      </c>
      <c r="G43" s="33"/>
      <c r="H43" s="33"/>
    </row>
    <row r="44" spans="1:8" s="1" customFormat="1" ht="19.149999999999999" customHeight="1">
      <c r="A44" s="27" t="s">
        <v>4</v>
      </c>
      <c r="B44" s="29" t="s">
        <v>55</v>
      </c>
      <c r="C44" s="33"/>
      <c r="D44" s="33"/>
      <c r="E44" s="33">
        <v>0</v>
      </c>
      <c r="F44" s="33">
        <v>0</v>
      </c>
      <c r="G44" s="33"/>
      <c r="H44" s="33"/>
    </row>
    <row r="45" spans="1:8" s="1" customFormat="1" ht="19.149999999999999" customHeight="1">
      <c r="A45" s="27" t="s">
        <v>9</v>
      </c>
      <c r="B45" s="29" t="s">
        <v>56</v>
      </c>
      <c r="C45" s="33"/>
      <c r="D45" s="33"/>
      <c r="E45" s="33">
        <v>473962</v>
      </c>
      <c r="F45" s="33">
        <v>473962</v>
      </c>
      <c r="G45" s="33"/>
      <c r="H45" s="33"/>
    </row>
    <row r="46" spans="1:8" s="1" customFormat="1" ht="31.5">
      <c r="A46" s="30" t="s">
        <v>10</v>
      </c>
      <c r="B46" s="31" t="s">
        <v>57</v>
      </c>
      <c r="C46" s="34"/>
      <c r="D46" s="34"/>
      <c r="E46" s="34">
        <v>8756735</v>
      </c>
      <c r="F46" s="34">
        <v>8756735</v>
      </c>
      <c r="G46" s="34"/>
      <c r="H46" s="34"/>
    </row>
    <row r="47" spans="1:8" ht="19.5" customHeight="1">
      <c r="A47" s="36"/>
      <c r="B47" s="36"/>
      <c r="C47" s="36"/>
      <c r="D47" s="36"/>
      <c r="E47" s="36"/>
      <c r="F47" s="36"/>
      <c r="G47" s="36"/>
      <c r="H47" s="36"/>
    </row>
    <row r="48" spans="1:8" ht="19.5" customHeight="1">
      <c r="A48" s="14"/>
      <c r="B48" s="25"/>
      <c r="C48" s="14"/>
      <c r="D48" s="14"/>
      <c r="E48" s="14"/>
      <c r="F48" s="14"/>
      <c r="G48" s="14"/>
      <c r="H48" s="14"/>
    </row>
    <row r="49" spans="1:8" ht="18.75">
      <c r="A49" s="14"/>
      <c r="B49" s="25"/>
      <c r="C49" s="14"/>
      <c r="D49" s="14"/>
      <c r="E49" s="14"/>
      <c r="F49" s="14"/>
      <c r="G49" s="14"/>
      <c r="H49" s="14"/>
    </row>
    <row r="50" spans="1:8" ht="18.75">
      <c r="A50" s="14"/>
      <c r="B50" s="32"/>
      <c r="C50" s="14"/>
      <c r="D50" s="14"/>
      <c r="E50" s="14"/>
      <c r="F50" s="14"/>
      <c r="G50" s="14"/>
      <c r="H50" s="14"/>
    </row>
    <row r="51" spans="1:8" ht="18.75">
      <c r="A51" s="14"/>
      <c r="B51" s="26"/>
      <c r="C51" s="14"/>
      <c r="D51" s="14"/>
      <c r="E51" s="14"/>
      <c r="F51" s="14"/>
      <c r="G51" s="14"/>
      <c r="H51" s="14"/>
    </row>
    <row r="52" spans="1:8" ht="18.75">
      <c r="A52" s="20"/>
      <c r="B52" s="25"/>
      <c r="C52" s="14"/>
      <c r="D52" s="14"/>
      <c r="E52" s="14"/>
      <c r="F52" s="14"/>
      <c r="G52" s="14"/>
      <c r="H52" s="14"/>
    </row>
    <row r="53" spans="1:8" ht="18.75">
      <c r="A53" s="1"/>
      <c r="B53" s="25"/>
      <c r="C53" s="14"/>
      <c r="D53" s="14"/>
      <c r="E53" s="14"/>
      <c r="F53" s="14"/>
      <c r="G53" s="14"/>
      <c r="H53" s="14"/>
    </row>
    <row r="54" spans="1:8" ht="18.75">
      <c r="A54" s="1"/>
      <c r="B54" s="25"/>
      <c r="C54" s="14"/>
      <c r="D54" s="14"/>
      <c r="E54" s="14"/>
      <c r="F54" s="14"/>
      <c r="G54" s="14"/>
      <c r="H54" s="14"/>
    </row>
    <row r="55" spans="1:8" ht="18.75">
      <c r="A55" s="1"/>
      <c r="B55" s="1"/>
      <c r="C55" s="1"/>
      <c r="D55" s="1"/>
      <c r="E55" s="1"/>
      <c r="F55" s="1"/>
      <c r="G55" s="1"/>
      <c r="H55" s="1"/>
    </row>
    <row r="56" spans="1:8" ht="18.75">
      <c r="A56" s="1"/>
      <c r="B56" s="1"/>
      <c r="C56" s="1"/>
      <c r="D56" s="1"/>
      <c r="E56" s="1"/>
      <c r="F56" s="1"/>
      <c r="G56" s="1"/>
      <c r="H56" s="1"/>
    </row>
    <row r="57" spans="1:8" ht="18.75">
      <c r="A57" s="1"/>
      <c r="B57" s="1"/>
      <c r="C57" s="1"/>
      <c r="D57" s="1"/>
      <c r="E57" s="1"/>
      <c r="F57" s="1"/>
      <c r="G57" s="1"/>
      <c r="H57" s="1"/>
    </row>
    <row r="58" spans="1:8" ht="22.5" customHeight="1">
      <c r="A58" s="1"/>
      <c r="B58" s="1"/>
      <c r="C58" s="1"/>
      <c r="D58" s="1"/>
      <c r="E58" s="1"/>
      <c r="F58" s="1"/>
      <c r="G58" s="1"/>
      <c r="H58" s="1"/>
    </row>
    <row r="59" spans="1:8" ht="18.75">
      <c r="A59" s="1"/>
      <c r="B59" s="1"/>
      <c r="C59" s="1"/>
      <c r="D59" s="1"/>
      <c r="E59" s="1"/>
      <c r="F59" s="1"/>
      <c r="G59" s="1"/>
      <c r="H59" s="1"/>
    </row>
    <row r="60" spans="1:8" ht="18.75">
      <c r="A60" s="1"/>
      <c r="B60" s="1"/>
      <c r="C60" s="1"/>
      <c r="D60" s="1"/>
      <c r="E60" s="1"/>
      <c r="F60" s="1"/>
      <c r="G60" s="1"/>
      <c r="H60" s="1"/>
    </row>
    <row r="61" spans="1:8" ht="18.75">
      <c r="A61" s="1"/>
      <c r="B61" s="1"/>
      <c r="C61" s="1"/>
      <c r="D61" s="1"/>
      <c r="E61" s="1"/>
      <c r="F61" s="1"/>
      <c r="G61" s="1"/>
      <c r="H61" s="1"/>
    </row>
    <row r="62" spans="1:8" ht="18.75">
      <c r="A62" s="1"/>
      <c r="B62" s="1"/>
      <c r="C62" s="1"/>
      <c r="D62" s="1"/>
      <c r="E62" s="1"/>
      <c r="F62" s="1"/>
      <c r="G62" s="1"/>
      <c r="H62" s="1"/>
    </row>
  </sheetData>
  <mergeCells count="14">
    <mergeCell ref="A47:H47"/>
    <mergeCell ref="G1:H1"/>
    <mergeCell ref="A3:H3"/>
    <mergeCell ref="A5:A7"/>
    <mergeCell ref="B5:B7"/>
    <mergeCell ref="C5:D5"/>
    <mergeCell ref="E5:F5"/>
    <mergeCell ref="G5:H5"/>
    <mergeCell ref="C6:C7"/>
    <mergeCell ref="D6:D7"/>
    <mergeCell ref="E6:E7"/>
    <mergeCell ref="F6:F7"/>
    <mergeCell ref="G6:G7"/>
    <mergeCell ref="H6:H7"/>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B3CDCF-BB1E-432B-B005-5450C42326EF}">
  <ds:schemaRefs>
    <ds:schemaRef ds:uri="http://schemas.microsoft.com/sharepoint/v3/contenttype/forms"/>
  </ds:schemaRefs>
</ds:datastoreItem>
</file>

<file path=customXml/itemProps2.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AEA909A-84DE-4A17-8083-5E77CDEEB71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2024-12-14T07:57:28Z</cp:lastPrinted>
  <dcterms:created xsi:type="dcterms:W3CDTF">2018-08-22T07:49:45Z</dcterms:created>
  <dcterms:modified xsi:type="dcterms:W3CDTF">2024-12-31T09:00:38Z</dcterms:modified>
</cp:coreProperties>
</file>