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TCLOI\Desktop\Công khai quyết toán 2024\2024\"/>
    </mc:Choice>
  </mc:AlternateContent>
  <xr:revisionPtr revIDLastSave="0" documentId="13_ncr:1_{134885F3-99A6-42B6-A63D-A37192A46700}"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Titles" localSheetId="0">Sheet1!$5:$7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 l="1"/>
  <c r="J28" i="1"/>
  <c r="F10" i="1" l="1"/>
  <c r="H10" i="1"/>
  <c r="G10" i="1"/>
  <c r="F11" i="1"/>
  <c r="F18" i="1"/>
  <c r="F13" i="1"/>
  <c r="F14" i="1"/>
  <c r="F15" i="1"/>
  <c r="F16" i="1"/>
  <c r="F17" i="1"/>
  <c r="F32" i="1" l="1"/>
  <c r="F22" i="1"/>
  <c r="F23" i="1"/>
  <c r="C23" i="1"/>
  <c r="C22" i="1"/>
  <c r="C17" i="1"/>
  <c r="C16" i="1"/>
  <c r="C32" i="1"/>
  <c r="G9" i="1" l="1"/>
  <c r="H9" i="1"/>
  <c r="D10" i="1"/>
  <c r="E10" i="1"/>
  <c r="E9" i="1" s="1"/>
  <c r="F20" i="1"/>
  <c r="F19" i="1"/>
  <c r="C20" i="1"/>
  <c r="F28" i="1"/>
  <c r="F27" i="1"/>
  <c r="F25" i="1"/>
  <c r="C28" i="1"/>
  <c r="C27" i="1"/>
  <c r="I27" i="1" s="1"/>
  <c r="C26" i="1"/>
  <c r="C25" i="1"/>
  <c r="F31" i="1"/>
  <c r="C31" i="1"/>
  <c r="C29" i="1" s="1"/>
  <c r="F30" i="1"/>
  <c r="G29" i="1"/>
  <c r="H29" i="1"/>
  <c r="D29" i="1"/>
  <c r="E29" i="1"/>
  <c r="C19" i="1"/>
  <c r="C18" i="1"/>
  <c r="C11" i="1"/>
  <c r="J11" i="1"/>
  <c r="K11" i="1"/>
  <c r="I16" i="1"/>
  <c r="J16" i="1"/>
  <c r="K16" i="1"/>
  <c r="I17" i="1"/>
  <c r="J17" i="1"/>
  <c r="J19" i="1"/>
  <c r="J20" i="1"/>
  <c r="K20" i="1"/>
  <c r="I22" i="1"/>
  <c r="J22" i="1"/>
  <c r="K22" i="1"/>
  <c r="I23" i="1"/>
  <c r="J23" i="1"/>
  <c r="J25" i="1"/>
  <c r="J26" i="1"/>
  <c r="J27" i="1"/>
  <c r="K27" i="1"/>
  <c r="J30" i="1"/>
  <c r="J29" i="1" l="1"/>
  <c r="F9" i="1"/>
  <c r="D9" i="1"/>
  <c r="D8" i="1" s="1"/>
  <c r="I20" i="1"/>
  <c r="I30" i="1"/>
  <c r="H8" i="1"/>
  <c r="K8" i="1" s="1"/>
  <c r="F29" i="1"/>
  <c r="I29" i="1" s="1"/>
  <c r="I19" i="1"/>
  <c r="I25" i="1"/>
  <c r="K10" i="1"/>
  <c r="I11" i="1"/>
  <c r="E8" i="1"/>
  <c r="C10" i="1"/>
  <c r="J10" i="1"/>
  <c r="G8" i="1"/>
  <c r="K9" i="1"/>
  <c r="I26" i="1"/>
  <c r="J8" i="1" l="1"/>
  <c r="C9" i="1"/>
  <c r="C8" i="1" s="1"/>
  <c r="J9" i="1"/>
  <c r="F8" i="1"/>
  <c r="I10" i="1"/>
  <c r="I9" i="1"/>
  <c r="I8" i="1" l="1"/>
</calcChain>
</file>

<file path=xl/sharedStrings.xml><?xml version="1.0" encoding="utf-8"?>
<sst xmlns="http://schemas.openxmlformats.org/spreadsheetml/2006/main" count="60" uniqueCount="50">
  <si>
    <t>Đơn vị: Triệu đồng</t>
  </si>
  <si>
    <t>STT</t>
  </si>
  <si>
    <t>NỘI DUNG</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</si>
  <si>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</si>
  <si>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</si>
  <si>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</si>
  <si>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</si>
  <si>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</si>
  <si>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</si>
  <si>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</si>
  <si>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</si>
  <si>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</si>
  <si>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</si>
  <si>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</si>
  <si>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</si>
  <si>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</si>
  <si>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</si>
  <si>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</si>
  <si>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</si>
  <si>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</si>
  <si>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</si>
  <si>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SO SÁNH (%)</t>
  </si>
  <si>
    <t>NSĐP</t>
  </si>
  <si>
    <t>NGÂN SÁCH HUYỆN</t>
  </si>
  <si>
    <t>Chi đầu tư phát triển</t>
  </si>
  <si>
    <t>Chi đầu tư cho các dự án</t>
  </si>
  <si>
    <t>Trong đó chia theo lĩnh vực:</t>
  </si>
  <si>
    <t xml:space="preserve"> Chi giáo dục - đào tạo và dạy nghề</t>
  </si>
  <si>
    <t xml:space="preserve"> 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</si>
  <si>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</si>
  <si>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</si>
  <si>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</si>
  <si>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</si>
  <si>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</si>
  <si>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</si>
  <si>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</si>
  <si>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</si>
  <si>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</si>
  <si>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</si>
  <si>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</si>
  <si>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DỰ TOÁN</t>
  </si>
  <si>
    <t>CHI CÂN ĐỐI NSĐP</t>
  </si>
  <si>
    <t>(Quyết toán đã được Hội đồng nhân dân phê chuẩn)</t>
  </si>
  <si>
    <t>QUYẾT TOÁN</t>
  </si>
  <si>
    <t>Biểu số 64/CK-NSNN</t>
  </si>
  <si>
    <t>BAO GỒM</t>
  </si>
  <si>
    <t>UBND TỈNH KHÁNH HÒA</t>
  </si>
  <si>
    <t>Các nhiệm vụ chi khác</t>
  </si>
  <si>
    <t>VII</t>
  </si>
  <si>
    <t>QUYẾT TOÁN CHI NGÂN SÁCH ĐỊA PHƯƠNG, CHI NGÂN SÁCH CẤP TỈNH 
VÀ CHI NGÂN SÁCH HUYỆN THEO CƠ CẤU CHI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</si>
</sst>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_(@_)"/>
  </numFmts>
  <fonts count="23">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sz val="13"/>
      <name val=".VnTime"/>
      <family val="2"/>
    </font>
    <font>
      <b/>
      <sz val="12"/>
      <name val="Times New Roman h"/>
    </font>
    <font>
      <sz val="11"/>
      <name val="Times New Roman"/>
      <family val="1"/>
      <charset val="163"/>
    </font>
    <font>
      <i/>
      <sz val="11"/>
      <name val="Times New Roman"/>
      <family val="1"/>
    </font>
    <font>
      <sz val="11"/>
      <color theme="1"/>
      <name val="Calibri"/>
      <family val="2"/>
      <charset val="163"/>
      <scheme val="minor"/>
    </font>
    <font>
      <b/>
      <sz val="12"/>
      <color indexed="63"/>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hair">
        <color indexed="8"/>
      </top>
      <bottom style="hair">
        <color indexed="8"/>
      </bottom>
      <diagonal/>
    </border>
    <border>
      <left style="thin">
        <color indexed="64"/>
      </left>
      <right style="thin">
        <color indexed="8"/>
      </right>
      <top style="hair">
        <color auto="1"/>
      </top>
      <bottom style="hair">
        <color indexed="64"/>
      </bottom>
      <diagonal/>
    </border>
    <border>
      <left style="thin">
        <color indexed="8"/>
      </left>
      <right style="thin">
        <color indexed="8"/>
      </right>
      <top style="hair">
        <color indexed="8"/>
      </top>
      <bottom style="thin">
        <color indexed="8"/>
      </bottom>
      <diagonal/>
    </border>
  </borders>
  <cellStyleXfs count="12">
    <xf numFmtId="0" fontId="0" fillId="0" borderId="0"/>
    <xf numFmtId="43" fontId="19" fillId="0" borderId="0" applyFont="0" applyFill="0" applyBorder="0" applyAlignment="0" applyProtection="0"/>
    <xf numFmtId="44" fontId="19" fillId="0" borderId="0" applyFont="0" applyFill="0" applyBorder="0" applyAlignment="0" applyProtection="0"/>
    <xf numFmtId="164" fontId="17" fillId="0" borderId="0" applyFont="0" applyFill="0" applyBorder="0" applyAlignment="0" applyProtection="0"/>
    <xf numFmtId="0" fontId="13" fillId="0" borderId="0"/>
    <xf numFmtId="0" fontId="14" fillId="0" borderId="0"/>
    <xf numFmtId="0" fontId="2" fillId="0" borderId="0"/>
    <xf numFmtId="0" fontId="21" fillId="0" borderId="0"/>
    <xf numFmtId="0" fontId="13" fillId="0" borderId="0"/>
    <xf numFmtId="0" fontId="19" fillId="0" borderId="0"/>
    <xf numFmtId="0" fontId="1" fillId="0" borderId="0"/>
    <xf numFmtId="3" fontId="7" fillId="0" borderId="0"/>
  </cellStyleXfs>
  <cellXfs count="67">
    <xf numFmtId="0" fontId="0" fillId="0" borderId="0" xfId="0"/>
    <xf numFmtId="0" fontId="5" fillId="0" borderId="0" xfId="0" applyFont="1"/>
    <xf numFmtId="0" fontId="5" fillId="0" borderId="0" xfId="0" applyFont="1" applyAlignment="1">
      <alignment horizontal="centerContinuous"/>
    </xf>
    <xf numFmtId="0" fontId="4" fillId="0" borderId="0" xfId="0" applyFont="1"/>
    <xf numFmtId="0" fontId="6" fillId="0" borderId="0" xfId="0" applyFont="1" applyAlignment="1">
      <alignment vertical="center" wrapText="1"/>
    </xf>
    <xf numFmtId="0" fontId="9" fillId="0" borderId="0" xfId="0" applyFont="1" applyAlignment="1">
      <alignment horizontal="left"/>
    </xf>
    <xf numFmtId="0" fontId="10" fillId="0" borderId="0" xfId="0" applyFont="1"/>
    <xf numFmtId="0" fontId="5" fillId="0" borderId="1" xfId="0" applyFont="1" applyBorder="1" applyAlignment="1">
      <alignment horizontal="center"/>
    </xf>
    <xf numFmtId="0" fontId="5" fillId="0" borderId="2" xfId="0" applyFont="1" applyBorder="1" applyAlignment="1">
      <alignment horizontal="center"/>
    </xf>
    <xf numFmtId="0" fontId="4" fillId="0" borderId="2" xfId="0" applyFont="1" applyBorder="1" applyAlignment="1">
      <alignment horizontal="center"/>
    </xf>
    <xf numFmtId="0" fontId="4" fillId="0" borderId="3" xfId="0" applyFont="1" applyBorder="1"/>
    <xf numFmtId="0" fontId="9" fillId="0" borderId="0" xfId="0" applyFont="1"/>
    <xf numFmtId="0" fontId="5" fillId="0" borderId="0" xfId="0" applyFont="1" applyAlignment="1">
      <alignment horizontal="right"/>
    </xf>
    <xf numFmtId="0" fontId="5" fillId="0" borderId="0" xfId="0" applyFont="1" applyAlignment="1">
      <alignment horizontal="left"/>
    </xf>
    <xf numFmtId="0" fontId="5" fillId="0" borderId="2" xfId="0" applyFont="1" applyBorder="1"/>
    <xf numFmtId="0" fontId="12" fillId="0" borderId="0" xfId="0" applyFont="1" applyAlignment="1">
      <alignment horizontal="centerContinuous"/>
    </xf>
    <xf numFmtId="0" fontId="7" fillId="0" borderId="0" xfId="0" applyFont="1"/>
    <xf numFmtId="3" fontId="10" fillId="0" borderId="2" xfId="0" applyNumberFormat="1" applyFont="1" applyBorder="1"/>
    <xf numFmtId="0" fontId="6" fillId="0" borderId="2" xfId="0" applyFont="1" applyBorder="1" applyAlignment="1">
      <alignment horizontal="center"/>
    </xf>
    <xf numFmtId="0" fontId="6" fillId="0" borderId="2" xfId="0" quotePrefix="1" applyFont="1" applyBorder="1" applyAlignment="1">
      <alignment horizontal="center"/>
    </xf>
    <xf numFmtId="0" fontId="6" fillId="0" borderId="3" xfId="0" applyFont="1" applyBorder="1"/>
    <xf numFmtId="0" fontId="4" fillId="0" borderId="2" xfId="0" applyFont="1" applyBorder="1" applyAlignment="1">
      <alignment horizontal="center" vertical="center"/>
    </xf>
    <xf numFmtId="0" fontId="5" fillId="0" borderId="4" xfId="0" applyFont="1" applyBorder="1" applyAlignment="1">
      <alignment horizontal="center"/>
    </xf>
    <xf numFmtId="0" fontId="5" fillId="0" borderId="0" xfId="0" applyFont="1" applyAlignment="1">
      <alignment horizontal="centerContinuous" wrapText="1"/>
    </xf>
    <xf numFmtId="0" fontId="8" fillId="0" borderId="0" xfId="0" applyFont="1" applyAlignment="1">
      <alignment horizontal="centerContinuous" wrapText="1"/>
    </xf>
    <xf numFmtId="0" fontId="5" fillId="0" borderId="1" xfId="0" applyFont="1" applyBorder="1"/>
    <xf numFmtId="3" fontId="9" fillId="0" borderId="2" xfId="0" applyNumberFormat="1" applyFont="1" applyBorder="1"/>
    <xf numFmtId="0" fontId="16" fillId="0" borderId="2" xfId="0" applyFont="1" applyBorder="1" applyAlignment="1">
      <alignment horizontal="center"/>
    </xf>
    <xf numFmtId="0" fontId="16" fillId="0" borderId="2" xfId="0" applyFont="1" applyBorder="1"/>
    <xf numFmtId="0" fontId="18" fillId="0" borderId="2" xfId="0" applyFont="1" applyBorder="1"/>
    <xf numFmtId="0" fontId="20" fillId="0" borderId="0" xfId="0" applyFont="1" applyAlignment="1">
      <alignment horizontal="right"/>
    </xf>
    <xf numFmtId="0" fontId="15" fillId="0" borderId="2" xfId="0" applyFont="1" applyBorder="1"/>
    <xf numFmtId="0" fontId="4" fillId="0" borderId="3" xfId="0" applyFont="1" applyBorder="1" applyAlignment="1">
      <alignment horizontal="left" vertical="center" wrapText="1"/>
    </xf>
    <xf numFmtId="0" fontId="18" fillId="0" borderId="4" xfId="0" applyFont="1" applyBorder="1"/>
    <xf numFmtId="3" fontId="9" fillId="0" borderId="4" xfId="0" applyNumberFormat="1" applyFont="1" applyBorder="1"/>
    <xf numFmtId="3" fontId="10" fillId="0" borderId="4" xfId="0" applyNumberFormat="1" applyFont="1" applyBorder="1"/>
    <xf numFmtId="3" fontId="4" fillId="0" borderId="2" xfId="0" applyNumberFormat="1" applyFont="1" applyBorder="1" applyAlignment="1">
      <alignment horizontal="left" vertical="center" wrapText="1"/>
    </xf>
    <xf numFmtId="3" fontId="5" fillId="0" borderId="1" xfId="0" applyNumberFormat="1" applyFont="1" applyBorder="1" applyAlignment="1">
      <alignment vertical="center"/>
    </xf>
    <xf numFmtId="3" fontId="5" fillId="0" borderId="2" xfId="0" applyNumberFormat="1" applyFont="1" applyBorder="1" applyAlignment="1">
      <alignment vertical="center"/>
    </xf>
    <xf numFmtId="3" fontId="4" fillId="0" borderId="2" xfId="0" applyNumberFormat="1" applyFont="1" applyBorder="1" applyAlignment="1">
      <alignment vertical="center"/>
    </xf>
    <xf numFmtId="3" fontId="6" fillId="0" borderId="2" xfId="0" applyNumberFormat="1" applyFont="1" applyBorder="1" applyAlignment="1">
      <alignment vertical="center"/>
    </xf>
    <xf numFmtId="3" fontId="3" fillId="0" borderId="2" xfId="0" applyNumberFormat="1" applyFont="1" applyBorder="1" applyAlignment="1">
      <alignment vertical="center"/>
    </xf>
    <xf numFmtId="3" fontId="5" fillId="0" borderId="4" xfId="0" applyNumberFormat="1" applyFont="1" applyBorder="1" applyAlignment="1">
      <alignment vertical="center"/>
    </xf>
    <xf numFmtId="3" fontId="18" fillId="0" borderId="4" xfId="0" applyNumberFormat="1" applyFont="1" applyBorder="1" applyAlignment="1">
      <alignment vertical="center"/>
    </xf>
    <xf numFmtId="0" fontId="22" fillId="0" borderId="11" xfId="0" applyFont="1" applyBorder="1" applyAlignment="1">
      <alignment horizontal="center" vertical="center" wrapText="1"/>
    </xf>
    <xf numFmtId="3" fontId="5" fillId="0" borderId="12" xfId="0" applyNumberFormat="1" applyFont="1" applyBorder="1" applyAlignment="1">
      <alignment vertical="center" wrapText="1"/>
    </xf>
    <xf numFmtId="0" fontId="22" fillId="0" borderId="11" xfId="0" applyFont="1" applyBorder="1" applyAlignment="1">
      <alignment vertical="center" wrapText="1"/>
    </xf>
    <xf numFmtId="3" fontId="5" fillId="0" borderId="11" xfId="0" applyNumberFormat="1" applyFont="1" applyBorder="1" applyAlignment="1">
      <alignment vertical="center" wrapText="1"/>
    </xf>
    <xf numFmtId="3" fontId="4" fillId="0" borderId="11" xfId="0" applyNumberFormat="1" applyFont="1" applyBorder="1" applyAlignment="1">
      <alignment vertical="center" wrapText="1"/>
    </xf>
    <xf numFmtId="3" fontId="8" fillId="0" borderId="2" xfId="0" applyNumberFormat="1" applyFont="1" applyBorder="1"/>
    <xf numFmtId="3" fontId="6" fillId="0" borderId="11" xfId="0" applyNumberFormat="1" applyFont="1" applyBorder="1" applyAlignment="1">
      <alignment vertical="center" wrapText="1"/>
    </xf>
    <xf numFmtId="3" fontId="8" fillId="0" borderId="1" xfId="0" applyNumberFormat="1" applyFont="1" applyBorder="1"/>
    <xf numFmtId="3" fontId="4" fillId="0" borderId="11" xfId="0" applyNumberFormat="1" applyFont="1" applyBorder="1" applyAlignment="1">
      <alignment horizontal="right" vertical="center" wrapText="1"/>
    </xf>
    <xf numFmtId="3" fontId="4" fillId="0" borderId="0" xfId="0" applyNumberFormat="1" applyFont="1" applyAlignment="1">
      <alignment vertical="center" wrapText="1"/>
    </xf>
    <xf numFmtId="3" fontId="5" fillId="0" borderId="13" xfId="0" applyNumberFormat="1" applyFont="1" applyBorder="1" applyAlignment="1">
      <alignment vertical="center" wrapText="1"/>
    </xf>
    <xf numFmtId="3" fontId="4" fillId="0" borderId="2" xfId="0" applyNumberFormat="1" applyFont="1" applyBorder="1" applyAlignment="1">
      <alignment vertical="center" wrapText="1"/>
    </xf>
    <xf numFmtId="3" fontId="5" fillId="0" borderId="2" xfId="11" applyFont="1" applyBorder="1" applyAlignment="1">
      <alignment vertical="center"/>
    </xf>
    <xf numFmtId="0" fontId="6" fillId="0" borderId="0" xfId="0" applyFont="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cellXfs>
  <cellStyles count="12">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bao cao dinh ky tuan 201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
  <sheetViews>
    <sheetView tabSelected="1" zoomScale="80" zoomScaleNormal="80" workbookViewId="0">
      <selection activeCell="E14" sqref="E14"/>
    </sheetView>
  </sheetViews>
  <sheetFormatPr defaultColWidth="12.85546875" defaultRowHeight="15.75"/>
  <cols>
    <col min="1" max="1" width="6.85546875" style="3" customWidth="1"/>
    <col min="2" max="2" width="51.28515625" style="3" customWidth="1"/>
    <col min="3" max="11" width="13.7109375" style="3" customWidth="1"/>
    <col min="12" max="16384" width="12.85546875" style="3"/>
  </cols>
  <sheetData>
    <row r="1" spans="1:13" ht="21" customHeight="1">
      <c r="A1" s="13" t="s">
        <v>46</v>
      </c>
      <c r="B1" s="2"/>
      <c r="C1" s="2"/>
      <c r="D1" s="2"/>
      <c r="E1" s="2"/>
      <c r="F1" s="2"/>
      <c r="G1" s="2"/>
      <c r="H1" s="2"/>
      <c r="I1" s="2"/>
      <c r="J1" s="2"/>
      <c r="K1" s="12" t="s">
        <v>44</v>
      </c>
      <c r="L1" s="1"/>
    </row>
    <row r="2" spans="1:13" ht="32.25">
      <c r="A2" s="23" t="s">
        <v>49</v>
      </c>
      <c r="B2" s="24"/>
      <c r="C2" s="24"/>
      <c r="D2" s="24"/>
      <c r="E2" s="24"/>
      <c r="F2" s="24"/>
      <c r="G2" s="24"/>
      <c r="H2" s="24"/>
      <c r="I2" s="24"/>
      <c r="J2" s="24"/>
      <c r="K2" s="15"/>
    </row>
    <row r="3" spans="1:13" ht="21" hidden="1" customHeight="1">
      <c r="A3" s="57" t="s">
        <v>42</v>
      </c>
      <c r="B3" s="57"/>
      <c r="C3" s="57"/>
      <c r="D3" s="57"/>
      <c r="E3" s="57"/>
      <c r="F3" s="57"/>
      <c r="G3" s="57"/>
      <c r="H3" s="57"/>
      <c r="I3" s="57"/>
      <c r="J3" s="57"/>
      <c r="K3" s="57"/>
      <c r="L3" s="4"/>
      <c r="M3" s="4"/>
    </row>
    <row r="4" spans="1:13" ht="19.5" customHeight="1">
      <c r="A4" s="5"/>
      <c r="B4" s="5"/>
      <c r="C4" s="5"/>
      <c r="D4" s="5"/>
      <c r="E4" s="5"/>
      <c r="F4" s="5"/>
      <c r="G4" s="5"/>
      <c r="H4" s="5"/>
      <c r="I4" s="5"/>
      <c r="J4" s="5"/>
      <c r="K4" s="30" t="s">
        <v>0</v>
      </c>
    </row>
    <row r="5" spans="1:13" s="16" customFormat="1" ht="21.6" customHeight="1">
      <c r="A5" s="58" t="s">
        <v>1</v>
      </c>
      <c r="B5" s="58" t="s">
        <v>2</v>
      </c>
      <c r="C5" s="61" t="s">
        <v>40</v>
      </c>
      <c r="D5" s="64" t="s">
        <v>45</v>
      </c>
      <c r="E5" s="65"/>
      <c r="F5" s="61" t="s">
        <v>43</v>
      </c>
      <c r="G5" s="64" t="s">
        <v>45</v>
      </c>
      <c r="H5" s="65"/>
      <c r="I5" s="64" t="s">
        <v>21</v>
      </c>
      <c r="J5" s="66"/>
      <c r="K5" s="65"/>
    </row>
    <row r="6" spans="1:13" s="16" customFormat="1" ht="16.5">
      <c r="A6" s="59"/>
      <c r="B6" s="59"/>
      <c r="C6" s="62"/>
      <c r="D6" s="62" t="s">
        <v>19</v>
      </c>
      <c r="E6" s="62" t="s">
        <v>23</v>
      </c>
      <c r="F6" s="62"/>
      <c r="G6" s="62" t="s">
        <v>19</v>
      </c>
      <c r="H6" s="62" t="s">
        <v>23</v>
      </c>
      <c r="I6" s="61" t="s">
        <v>22</v>
      </c>
      <c r="J6" s="62" t="s">
        <v>19</v>
      </c>
      <c r="K6" s="62" t="s">
        <v>23</v>
      </c>
    </row>
    <row r="7" spans="1:13" s="16" customFormat="1" ht="28.5" customHeight="1">
      <c r="A7" s="60"/>
      <c r="B7" s="60"/>
      <c r="C7" s="63"/>
      <c r="D7" s="63"/>
      <c r="E7" s="63"/>
      <c r="F7" s="63"/>
      <c r="G7" s="63"/>
      <c r="H7" s="63"/>
      <c r="I7" s="63"/>
      <c r="J7" s="63"/>
      <c r="K7" s="63"/>
    </row>
    <row r="8" spans="1:13" s="6" customFormat="1" ht="22.15" customHeight="1">
      <c r="A8" s="7"/>
      <c r="B8" s="25" t="s">
        <v>10</v>
      </c>
      <c r="C8" s="37">
        <f>C9+C29+C32</f>
        <v>17196618</v>
      </c>
      <c r="D8" s="37">
        <f t="shared" ref="D8:E8" si="0">D9+D29+D32</f>
        <v>10775976</v>
      </c>
      <c r="E8" s="37">
        <f t="shared" si="0"/>
        <v>6420642</v>
      </c>
      <c r="F8" s="37">
        <f>F9+F29+F32</f>
        <v>30199936</v>
      </c>
      <c r="G8" s="37">
        <f t="shared" ref="G8:H8" si="1">G9+G29+G32</f>
        <v>16963662</v>
      </c>
      <c r="H8" s="37">
        <f t="shared" si="1"/>
        <v>13236274</v>
      </c>
      <c r="I8" s="51">
        <f>(F8/C8)*100</f>
        <v>175.61555417466388</v>
      </c>
      <c r="J8" s="51">
        <f>(G8/D8)*100</f>
        <v>157.42111897799327</v>
      </c>
      <c r="K8" s="51">
        <f>(H8/E8)*100</f>
        <v>206.15187702413559</v>
      </c>
    </row>
    <row r="9" spans="1:13" s="6" customFormat="1" ht="22.15" customHeight="1">
      <c r="A9" s="8" t="s">
        <v>3</v>
      </c>
      <c r="B9" s="14" t="s">
        <v>41</v>
      </c>
      <c r="C9" s="38">
        <f>C10+C20+SUM(C24:C28)</f>
        <v>16904053</v>
      </c>
      <c r="D9" s="38">
        <f t="shared" ref="D9:H9" si="2">D10+D20+SUM(D24:D28)</f>
        <v>10483411</v>
      </c>
      <c r="E9" s="38">
        <f t="shared" si="2"/>
        <v>6420642</v>
      </c>
      <c r="F9" s="38">
        <f t="shared" si="2"/>
        <v>16166677</v>
      </c>
      <c r="G9" s="38">
        <f t="shared" si="2"/>
        <v>6997793</v>
      </c>
      <c r="H9" s="38">
        <f t="shared" si="2"/>
        <v>9168884</v>
      </c>
      <c r="I9" s="49">
        <f t="shared" ref="I9:I30" si="3">(F9/C9)*100</f>
        <v>95.637874538135918</v>
      </c>
      <c r="J9" s="49">
        <f t="shared" ref="J9:J30" si="4">(G9/D9)*100</f>
        <v>66.751108012458928</v>
      </c>
      <c r="K9" s="49">
        <f t="shared" ref="K9:K27" si="5">(H9/E9)*100</f>
        <v>142.80322746541546</v>
      </c>
    </row>
    <row r="10" spans="1:13" s="11" customFormat="1" ht="22.15" customHeight="1">
      <c r="A10" s="8" t="s">
        <v>5</v>
      </c>
      <c r="B10" s="14" t="s">
        <v>24</v>
      </c>
      <c r="C10" s="38">
        <f>SUM(C11,C18,C19)</f>
        <v>7514126</v>
      </c>
      <c r="D10" s="38">
        <f t="shared" ref="D10:E10" si="6">SUM(D11,D18,D19)</f>
        <v>6521273</v>
      </c>
      <c r="E10" s="38">
        <f t="shared" si="6"/>
        <v>992853</v>
      </c>
      <c r="F10" s="38">
        <f>SUM(F11,F18,F19)+327800</f>
        <v>7049659</v>
      </c>
      <c r="G10" s="38">
        <f>SUM(G11,G18,G19)+159172</f>
        <v>4124532</v>
      </c>
      <c r="H10" s="38">
        <f>SUM(H11,H18,H19)+168628</f>
        <v>2925127</v>
      </c>
      <c r="I10" s="49">
        <f t="shared" si="3"/>
        <v>93.818748847171321</v>
      </c>
      <c r="J10" s="49">
        <f t="shared" si="4"/>
        <v>63.247344498535796</v>
      </c>
      <c r="K10" s="49">
        <f t="shared" si="5"/>
        <v>294.61833725637126</v>
      </c>
    </row>
    <row r="11" spans="1:13" s="11" customFormat="1" ht="22.15" customHeight="1">
      <c r="A11" s="9">
        <v>1</v>
      </c>
      <c r="B11" s="10" t="s">
        <v>25</v>
      </c>
      <c r="C11" s="39">
        <f>D11+E11</f>
        <v>7466712</v>
      </c>
      <c r="D11" s="48">
        <v>6473859</v>
      </c>
      <c r="E11" s="48">
        <v>992853</v>
      </c>
      <c r="F11" s="39">
        <f>G11+H11</f>
        <v>6574023</v>
      </c>
      <c r="G11" s="48">
        <v>3823144</v>
      </c>
      <c r="H11" s="48">
        <v>2750879</v>
      </c>
      <c r="I11" s="26">
        <f t="shared" si="3"/>
        <v>88.044416337472242</v>
      </c>
      <c r="J11" s="26">
        <f t="shared" si="4"/>
        <v>59.055101447220274</v>
      </c>
      <c r="K11" s="17">
        <f t="shared" si="5"/>
        <v>277.06810575180816</v>
      </c>
    </row>
    <row r="12" spans="1:13" s="11" customFormat="1" ht="22.15" customHeight="1">
      <c r="A12" s="18"/>
      <c r="B12" s="10" t="s">
        <v>26</v>
      </c>
      <c r="C12" s="39"/>
      <c r="D12" s="39"/>
      <c r="E12" s="39"/>
      <c r="F12" s="40"/>
      <c r="G12" s="39"/>
      <c r="H12" s="39"/>
      <c r="I12" s="26"/>
      <c r="J12" s="26"/>
      <c r="K12" s="17"/>
    </row>
    <row r="13" spans="1:13" s="11" customFormat="1" ht="22.15" customHeight="1">
      <c r="A13" s="19" t="s">
        <v>20</v>
      </c>
      <c r="B13" s="20" t="s">
        <v>27</v>
      </c>
      <c r="C13" s="39"/>
      <c r="D13" s="40"/>
      <c r="E13" s="40"/>
      <c r="F13" s="40">
        <f t="shared" ref="F13:F17" si="7">G13+H13</f>
        <v>754972</v>
      </c>
      <c r="G13" s="50">
        <v>282269</v>
      </c>
      <c r="H13" s="50">
        <v>472703</v>
      </c>
      <c r="I13" s="26"/>
      <c r="J13" s="26"/>
      <c r="K13" s="17"/>
    </row>
    <row r="14" spans="1:13" s="11" customFormat="1" ht="22.15" customHeight="1">
      <c r="A14" s="19" t="s">
        <v>20</v>
      </c>
      <c r="B14" s="20" t="s">
        <v>28</v>
      </c>
      <c r="C14" s="39"/>
      <c r="D14" s="40"/>
      <c r="E14" s="40"/>
      <c r="F14" s="40">
        <f t="shared" si="7"/>
        <v>68480</v>
      </c>
      <c r="G14" s="50">
        <v>68480</v>
      </c>
      <c r="H14" s="50"/>
      <c r="I14" s="26"/>
      <c r="J14" s="26"/>
      <c r="K14" s="17"/>
    </row>
    <row r="15" spans="1:13" s="11" customFormat="1" ht="22.15" customHeight="1">
      <c r="A15" s="9"/>
      <c r="B15" s="10" t="s">
        <v>29</v>
      </c>
      <c r="C15" s="39"/>
      <c r="D15" s="39"/>
      <c r="E15" s="39"/>
      <c r="F15" s="40">
        <f t="shared" si="7"/>
        <v>0</v>
      </c>
      <c r="G15" s="39"/>
      <c r="H15" s="39"/>
      <c r="I15" s="26"/>
      <c r="J15" s="26"/>
      <c r="K15" s="17"/>
    </row>
    <row r="16" spans="1:13" s="11" customFormat="1" ht="22.15" customHeight="1">
      <c r="A16" s="19" t="s">
        <v>20</v>
      </c>
      <c r="B16" s="20" t="s">
        <v>30</v>
      </c>
      <c r="C16" s="40">
        <f t="shared" ref="C16:C17" si="8">D16+E16</f>
        <v>1800000</v>
      </c>
      <c r="D16" s="50">
        <v>1275000</v>
      </c>
      <c r="E16" s="50">
        <v>525000</v>
      </c>
      <c r="F16" s="40">
        <f t="shared" si="7"/>
        <v>1047805</v>
      </c>
      <c r="G16" s="50">
        <v>542054</v>
      </c>
      <c r="H16" s="50">
        <v>505751</v>
      </c>
      <c r="I16" s="26">
        <f t="shared" si="3"/>
        <v>58.211388888888891</v>
      </c>
      <c r="J16" s="26">
        <f t="shared" si="4"/>
        <v>42.514039215686275</v>
      </c>
      <c r="K16" s="17">
        <f t="shared" si="5"/>
        <v>96.333523809523811</v>
      </c>
    </row>
    <row r="17" spans="1:11" s="11" customFormat="1" ht="22.15" customHeight="1">
      <c r="A17" s="19" t="s">
        <v>20</v>
      </c>
      <c r="B17" s="20" t="s">
        <v>31</v>
      </c>
      <c r="C17" s="40">
        <f t="shared" si="8"/>
        <v>265000</v>
      </c>
      <c r="D17" s="50">
        <v>265000</v>
      </c>
      <c r="E17" s="50"/>
      <c r="F17" s="40">
        <f t="shared" si="7"/>
        <v>231589</v>
      </c>
      <c r="G17" s="50">
        <v>231589</v>
      </c>
      <c r="H17" s="50"/>
      <c r="I17" s="26">
        <f t="shared" si="3"/>
        <v>87.392075471698121</v>
      </c>
      <c r="J17" s="26">
        <f t="shared" si="4"/>
        <v>87.392075471698121</v>
      </c>
      <c r="K17" s="17"/>
    </row>
    <row r="18" spans="1:11" s="11" customFormat="1" ht="67.900000000000006" customHeight="1">
      <c r="A18" s="21">
        <v>2</v>
      </c>
      <c r="B18" s="32" t="s">
        <v>32</v>
      </c>
      <c r="C18" s="39">
        <f t="shared" ref="C18:C19" si="9">D18+E18</f>
        <v>0</v>
      </c>
      <c r="D18" s="36"/>
      <c r="E18" s="36"/>
      <c r="F18" s="39">
        <f t="shared" ref="F18:F20" si="10">G18+H18</f>
        <v>97490</v>
      </c>
      <c r="G18" s="48">
        <v>91870</v>
      </c>
      <c r="H18" s="55">
        <v>5620</v>
      </c>
      <c r="I18" s="26"/>
      <c r="J18" s="26"/>
      <c r="K18" s="17"/>
    </row>
    <row r="19" spans="1:11" s="11" customFormat="1" ht="22.15" customHeight="1">
      <c r="A19" s="9">
        <v>3</v>
      </c>
      <c r="B19" s="10" t="s">
        <v>33</v>
      </c>
      <c r="C19" s="39">
        <f t="shared" si="9"/>
        <v>47414</v>
      </c>
      <c r="D19" s="52">
        <v>47414</v>
      </c>
      <c r="E19" s="39"/>
      <c r="F19" s="39">
        <f t="shared" si="10"/>
        <v>50346</v>
      </c>
      <c r="G19" s="52">
        <v>50346</v>
      </c>
      <c r="H19" s="39"/>
      <c r="I19" s="26">
        <f t="shared" si="3"/>
        <v>106.18382756147973</v>
      </c>
      <c r="J19" s="26">
        <f t="shared" si="4"/>
        <v>106.18382756147973</v>
      </c>
      <c r="K19" s="17"/>
    </row>
    <row r="20" spans="1:11" s="6" customFormat="1" ht="22.15" customHeight="1">
      <c r="A20" s="8" t="s">
        <v>6</v>
      </c>
      <c r="B20" s="14" t="s">
        <v>11</v>
      </c>
      <c r="C20" s="38">
        <f>D20+E20</f>
        <v>9018059</v>
      </c>
      <c r="D20" s="47">
        <v>3715221</v>
      </c>
      <c r="E20" s="47">
        <v>5302838</v>
      </c>
      <c r="F20" s="38">
        <f t="shared" si="10"/>
        <v>9050039</v>
      </c>
      <c r="G20" s="56">
        <v>2806282</v>
      </c>
      <c r="H20" s="56">
        <v>6243757</v>
      </c>
      <c r="I20" s="49">
        <f t="shared" si="3"/>
        <v>100.35462176506054</v>
      </c>
      <c r="J20" s="49">
        <f t="shared" si="4"/>
        <v>75.534725928820919</v>
      </c>
      <c r="K20" s="49">
        <f t="shared" si="5"/>
        <v>117.7436874368027</v>
      </c>
    </row>
    <row r="21" spans="1:11" s="6" customFormat="1" ht="22.15" customHeight="1">
      <c r="A21" s="8"/>
      <c r="B21" s="31" t="s">
        <v>34</v>
      </c>
      <c r="C21" s="38"/>
      <c r="D21" s="40"/>
      <c r="E21" s="40"/>
      <c r="F21" s="40"/>
      <c r="G21" s="48"/>
      <c r="H21" s="48"/>
      <c r="I21" s="26"/>
      <c r="J21" s="26"/>
      <c r="K21" s="17"/>
    </row>
    <row r="22" spans="1:11" s="6" customFormat="1" ht="22.15" customHeight="1">
      <c r="A22" s="27">
        <v>1</v>
      </c>
      <c r="B22" s="28" t="s">
        <v>35</v>
      </c>
      <c r="C22" s="40">
        <f t="shared" ref="C22:C23" si="11">D22+E22</f>
        <v>3105918</v>
      </c>
      <c r="D22" s="50">
        <v>678025</v>
      </c>
      <c r="E22" s="50">
        <v>2427893</v>
      </c>
      <c r="F22" s="40">
        <f t="shared" ref="F22:F23" si="12">G22+H22</f>
        <v>3534178</v>
      </c>
      <c r="G22" s="50">
        <v>691644</v>
      </c>
      <c r="H22" s="50">
        <v>2842534</v>
      </c>
      <c r="I22" s="26">
        <f t="shared" si="3"/>
        <v>113.78851598786575</v>
      </c>
      <c r="J22" s="26">
        <f t="shared" si="4"/>
        <v>102.00862800044246</v>
      </c>
      <c r="K22" s="26">
        <f t="shared" si="5"/>
        <v>117.07822379322317</v>
      </c>
    </row>
    <row r="23" spans="1:11" s="6" customFormat="1" ht="22.15" customHeight="1">
      <c r="A23" s="27">
        <v>2</v>
      </c>
      <c r="B23" s="28" t="s">
        <v>36</v>
      </c>
      <c r="C23" s="40">
        <f t="shared" si="11"/>
        <v>29147</v>
      </c>
      <c r="D23" s="50">
        <v>29147</v>
      </c>
      <c r="E23" s="50">
        <v>0</v>
      </c>
      <c r="F23" s="40">
        <f t="shared" si="12"/>
        <v>13832</v>
      </c>
      <c r="G23" s="50">
        <v>13782</v>
      </c>
      <c r="H23" s="50">
        <v>50</v>
      </c>
      <c r="I23" s="26">
        <f t="shared" si="3"/>
        <v>47.45599890211686</v>
      </c>
      <c r="J23" s="26">
        <f t="shared" si="4"/>
        <v>47.284454660857037</v>
      </c>
      <c r="K23" s="26"/>
    </row>
    <row r="24" spans="1:11" s="6" customFormat="1" ht="22.15" customHeight="1">
      <c r="A24" s="44" t="s">
        <v>7</v>
      </c>
      <c r="B24" s="45" t="s">
        <v>47</v>
      </c>
      <c r="C24" s="39"/>
      <c r="D24" s="48"/>
      <c r="E24" s="53"/>
      <c r="F24" s="38">
        <v>45809</v>
      </c>
      <c r="G24" s="47">
        <v>45809</v>
      </c>
      <c r="H24" s="47"/>
      <c r="I24" s="26"/>
      <c r="J24" s="26"/>
      <c r="K24" s="17"/>
    </row>
    <row r="25" spans="1:11" s="6" customFormat="1" ht="34.5" customHeight="1">
      <c r="A25" s="44" t="s">
        <v>8</v>
      </c>
      <c r="B25" s="46" t="s">
        <v>12</v>
      </c>
      <c r="C25" s="38">
        <f t="shared" ref="C25:C28" si="13">D25+E25</f>
        <v>20000</v>
      </c>
      <c r="D25" s="47">
        <v>20000</v>
      </c>
      <c r="E25" s="38"/>
      <c r="F25" s="38">
        <f t="shared" ref="F25:F28" si="14">G25+H25</f>
        <v>20000</v>
      </c>
      <c r="G25" s="47">
        <v>20000</v>
      </c>
      <c r="H25" s="47"/>
      <c r="I25" s="49">
        <f t="shared" si="3"/>
        <v>100</v>
      </c>
      <c r="J25" s="49">
        <f t="shared" si="4"/>
        <v>100</v>
      </c>
      <c r="K25" s="17"/>
    </row>
    <row r="26" spans="1:11" s="6" customFormat="1" ht="22.15" customHeight="1">
      <c r="A26" s="44" t="s">
        <v>9</v>
      </c>
      <c r="B26" s="46" t="s">
        <v>13</v>
      </c>
      <c r="C26" s="38">
        <f t="shared" si="13"/>
        <v>1170</v>
      </c>
      <c r="D26" s="47">
        <v>1170</v>
      </c>
      <c r="E26" s="38"/>
      <c r="F26" s="38">
        <v>1170</v>
      </c>
      <c r="G26" s="47">
        <v>1170</v>
      </c>
      <c r="H26" s="47"/>
      <c r="I26" s="49">
        <f t="shared" si="3"/>
        <v>100</v>
      </c>
      <c r="J26" s="49">
        <f t="shared" si="4"/>
        <v>100</v>
      </c>
      <c r="K26" s="17"/>
    </row>
    <row r="27" spans="1:11" s="6" customFormat="1" ht="22.15" customHeight="1">
      <c r="A27" s="44" t="s">
        <v>37</v>
      </c>
      <c r="B27" s="46" t="s">
        <v>14</v>
      </c>
      <c r="C27" s="38">
        <f t="shared" si="13"/>
        <v>277597</v>
      </c>
      <c r="D27" s="47">
        <v>152646</v>
      </c>
      <c r="E27" s="47">
        <v>124951</v>
      </c>
      <c r="F27" s="38">
        <f t="shared" si="14"/>
        <v>0</v>
      </c>
      <c r="G27" s="47"/>
      <c r="H27" s="47"/>
      <c r="I27" s="26">
        <f t="shared" si="3"/>
        <v>0</v>
      </c>
      <c r="J27" s="26">
        <f t="shared" si="4"/>
        <v>0</v>
      </c>
      <c r="K27" s="17">
        <f t="shared" si="5"/>
        <v>0</v>
      </c>
    </row>
    <row r="28" spans="1:11" s="6" customFormat="1" ht="21.75" customHeight="1">
      <c r="A28" s="44" t="s">
        <v>48</v>
      </c>
      <c r="B28" s="46" t="s">
        <v>15</v>
      </c>
      <c r="C28" s="38">
        <f t="shared" si="13"/>
        <v>73101</v>
      </c>
      <c r="D28" s="41">
        <v>73101</v>
      </c>
      <c r="E28" s="41"/>
      <c r="F28" s="38">
        <f t="shared" si="14"/>
        <v>0</v>
      </c>
      <c r="G28" s="47"/>
      <c r="H28" s="47"/>
      <c r="I28" s="26"/>
      <c r="J28" s="26">
        <f t="shared" si="4"/>
        <v>0</v>
      </c>
      <c r="K28" s="17"/>
    </row>
    <row r="29" spans="1:11" s="6" customFormat="1" ht="22.15" customHeight="1">
      <c r="A29" s="8" t="s">
        <v>4</v>
      </c>
      <c r="B29" s="29" t="s">
        <v>38</v>
      </c>
      <c r="C29" s="38">
        <f>C30+C31</f>
        <v>292565</v>
      </c>
      <c r="D29" s="38">
        <f t="shared" ref="D29:E29" si="15">D30+D31</f>
        <v>292565</v>
      </c>
      <c r="E29" s="38">
        <f t="shared" si="15"/>
        <v>0</v>
      </c>
      <c r="F29" s="38">
        <f>F30+F31</f>
        <v>0</v>
      </c>
      <c r="G29" s="38">
        <f t="shared" ref="G29" si="16">G30+G31</f>
        <v>0</v>
      </c>
      <c r="H29" s="38">
        <f t="shared" ref="H29" si="17">H30+H31</f>
        <v>0</v>
      </c>
      <c r="I29" s="49">
        <f t="shared" si="3"/>
        <v>0</v>
      </c>
      <c r="J29" s="49">
        <f t="shared" si="4"/>
        <v>0</v>
      </c>
      <c r="K29" s="17"/>
    </row>
    <row r="30" spans="1:11" s="6" customFormat="1" ht="22.15" customHeight="1">
      <c r="A30" s="8" t="s">
        <v>5</v>
      </c>
      <c r="B30" s="14" t="s">
        <v>16</v>
      </c>
      <c r="C30" s="38">
        <f>D30+E30</f>
        <v>292565</v>
      </c>
      <c r="D30" s="47">
        <v>292565</v>
      </c>
      <c r="E30" s="38"/>
      <c r="F30" s="38">
        <f>G30+H30</f>
        <v>0</v>
      </c>
      <c r="G30" s="47">
        <v>0</v>
      </c>
      <c r="H30" s="47">
        <v>0</v>
      </c>
      <c r="I30" s="49">
        <f t="shared" si="3"/>
        <v>0</v>
      </c>
      <c r="J30" s="49">
        <f t="shared" si="4"/>
        <v>0</v>
      </c>
      <c r="K30" s="17"/>
    </row>
    <row r="31" spans="1:11" s="6" customFormat="1" ht="22.15" customHeight="1">
      <c r="A31" s="8" t="s">
        <v>6</v>
      </c>
      <c r="B31" s="14" t="s">
        <v>17</v>
      </c>
      <c r="C31" s="38">
        <f>D31+E31</f>
        <v>0</v>
      </c>
      <c r="D31" s="47"/>
      <c r="E31" s="38"/>
      <c r="F31" s="38">
        <f>G31+H31</f>
        <v>0</v>
      </c>
      <c r="G31" s="47"/>
      <c r="H31" s="47"/>
      <c r="I31" s="49"/>
      <c r="J31" s="49"/>
      <c r="K31" s="17"/>
    </row>
    <row r="32" spans="1:11" ht="21" customHeight="1">
      <c r="A32" s="22" t="s">
        <v>18</v>
      </c>
      <c r="B32" s="33" t="s">
        <v>39</v>
      </c>
      <c r="C32" s="42">
        <f>D32+E32</f>
        <v>0</v>
      </c>
      <c r="D32" s="43"/>
      <c r="E32" s="43"/>
      <c r="F32" s="43">
        <f>G32+H32</f>
        <v>14033259</v>
      </c>
      <c r="G32" s="54">
        <v>9965869</v>
      </c>
      <c r="H32" s="54">
        <v>4067390</v>
      </c>
      <c r="I32" s="34"/>
      <c r="J32" s="34"/>
      <c r="K32" s="35"/>
    </row>
    <row r="33" spans="1:11" ht="18.75">
      <c r="A33" s="6"/>
      <c r="B33" s="6"/>
      <c r="C33" s="6"/>
      <c r="D33" s="6"/>
      <c r="E33" s="6"/>
      <c r="F33" s="6"/>
      <c r="G33" s="6"/>
      <c r="H33" s="6"/>
      <c r="I33" s="6"/>
      <c r="J33" s="6"/>
      <c r="K33" s="6"/>
    </row>
    <row r="34" spans="1:11" ht="18.75">
      <c r="A34" s="6"/>
      <c r="B34" s="6"/>
      <c r="C34" s="6"/>
      <c r="D34" s="6"/>
      <c r="E34" s="6"/>
      <c r="F34" s="6"/>
      <c r="G34" s="6"/>
      <c r="H34" s="6"/>
      <c r="I34" s="6"/>
      <c r="J34" s="6"/>
      <c r="K34" s="6"/>
    </row>
    <row r="35" spans="1:11" ht="18.75">
      <c r="A35" s="6"/>
      <c r="B35" s="6"/>
      <c r="C35" s="6"/>
      <c r="D35" s="6"/>
      <c r="E35" s="6"/>
      <c r="F35" s="6"/>
      <c r="G35" s="6"/>
      <c r="H35" s="6"/>
      <c r="I35" s="6"/>
      <c r="J35" s="6"/>
      <c r="K35" s="6"/>
    </row>
    <row r="36" spans="1:11" ht="18.75">
      <c r="A36" s="6"/>
      <c r="B36" s="6"/>
      <c r="C36" s="6"/>
      <c r="D36" s="6"/>
      <c r="E36" s="6"/>
      <c r="F36" s="6"/>
      <c r="G36" s="6"/>
      <c r="H36" s="6"/>
      <c r="I36" s="6"/>
      <c r="J36" s="6"/>
      <c r="K36" s="6"/>
    </row>
  </sheetData>
  <mergeCells count="15">
    <mergeCell ref="A3:K3"/>
    <mergeCell ref="A5:A7"/>
    <mergeCell ref="B5:B7"/>
    <mergeCell ref="C5:C7"/>
    <mergeCell ref="D5:E5"/>
    <mergeCell ref="F5:F7"/>
    <mergeCell ref="G5:H5"/>
    <mergeCell ref="I5:K5"/>
    <mergeCell ref="D6:D7"/>
    <mergeCell ref="E6:E7"/>
    <mergeCell ref="G6:G7"/>
    <mergeCell ref="H6:H7"/>
    <mergeCell ref="I6:I7"/>
    <mergeCell ref="J6:J7"/>
    <mergeCell ref="K6:K7"/>
  </mergeCells>
  <printOptions horizontalCentered="1"/>
  <pageMargins left="0.45" right="0.45" top="0.5" bottom="0.5" header="0.3" footer="0.3"/>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7C6365-0DF1-402C-B2C0-A10DFAFDF528}">
  <ds:schemaRefs>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C8FACA99-3D61-4200-B9F7-123D34B0E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B837174-B70D-48B8-B29F-11B4C84F92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TCLOI</cp:lastModifiedBy>
  <cp:lastPrinted>2025-07-24T09:33:12Z</cp:lastPrinted>
  <dcterms:created xsi:type="dcterms:W3CDTF">2018-08-22T07:49:45Z</dcterms:created>
  <dcterms:modified xsi:type="dcterms:W3CDTF">2025-07-28T04:06:22Z</dcterms:modified>
</cp:coreProperties>
</file>