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CLOI\Desktop\Công khai quyết toán 2024\2024\"/>
    </mc:Choice>
  </mc:AlternateContent>
  <xr:revisionPtr revIDLastSave="0" documentId="13_ncr:1_{68004033-1DC5-4533-8B63-8C7C462E7B69}"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C8" i="1"/>
  <c r="E9" i="1"/>
  <c r="D12" i="1" l="1"/>
  <c r="D10" i="1" s="1"/>
  <c r="D27" i="1"/>
  <c r="C27" i="1"/>
  <c r="C12" i="1" l="1"/>
  <c r="E13" i="1"/>
  <c r="E26" i="1"/>
  <c r="E29" i="1"/>
  <c r="E30" i="1"/>
  <c r="E31" i="1"/>
  <c r="E32" i="1"/>
  <c r="E33" i="1"/>
  <c r="E34" i="1"/>
  <c r="E35" i="1"/>
  <c r="E36" i="1"/>
  <c r="E37" i="1"/>
  <c r="E38" i="1"/>
  <c r="E39" i="1"/>
  <c r="E40" i="1"/>
  <c r="E41" i="1"/>
  <c r="E27" i="1" l="1"/>
  <c r="C10" i="1"/>
  <c r="E12" i="1"/>
  <c r="A30" i="1"/>
  <c r="A31" i="1" s="1"/>
  <c r="A32" i="1" s="1"/>
  <c r="A33" i="1" s="1"/>
  <c r="A34" i="1" s="1"/>
  <c r="A35" i="1" s="1"/>
  <c r="A36" i="1" s="1"/>
  <c r="A37" i="1" s="1"/>
  <c r="A38" i="1" s="1"/>
  <c r="E8" i="1" l="1"/>
  <c r="E10" i="1"/>
</calcChain>
</file>

<file path=xl/sharedStrings.xml><?xml version="1.0" encoding="utf-8"?>
<sst xmlns="http://schemas.openxmlformats.org/spreadsheetml/2006/main" count="65" uniqueCount="52">
  <si>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</si>
  <si>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</si>
  <si>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</si>
  <si>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</si>
  <si>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</si>
  <si>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</si>
  <si>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</si>
  <si>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</si>
  <si>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</si>
  <si>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</si>
  <si>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</si>
  <si>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</si>
  <si>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</si>
  <si>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</si>
  <si>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</si>
  <si>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</si>
  <si>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</si>
  <si>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</si>
  <si>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</si>
  <si>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</si>
  <si>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</si>
  <si>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</si>
  <si>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</si>
  <si>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</si>
  <si>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</si>
  <si>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</si>
  <si>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</si>
  <si>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</si>
  <si>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</si>
  <si>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</si>
  <si>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</si>
  <si>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</si>
  <si>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</si>
  <si>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</si>
  <si>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</si>
  <si>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</si>
  <si>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</si>
  <si>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</si>
  <si>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</si>
  <si>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</si>
  <si>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</si>
  <si>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</si>
  <si>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</si>
  <si>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</si>
  <si>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</si>
  <si>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 đã được Hội đồng nhân dân phê chuẩn)</t>
  </si>
  <si>
    <t>QUYẾT TOÁN</t>
  </si>
  <si>
    <t>Biểu số 65/CK-NSNN</t>
  </si>
  <si>
    <t>TỔNG CHI NGÂN SÁCH ĐỊA PHƯƠNG</t>
  </si>
  <si>
    <t>UBND TỈNH KHÁNH HÒA</t>
  </si>
  <si>
    <t>QUYẾT TOÁN CHI NGÂN SÁCH CẤP TỈNH THEO TỪNG LĨNH VỰC NĂM 2024</t>
  </si>
  <si>
    <t xml:space="preserve">CHI BỔ SUNG CÂN ĐỐI CHO NGÂN SÁCH HUYỆN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</si>
</sst>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 _₫_-;\-* #,##0.00\ _₫_-;_-* &quot;-&quot;??\ _₫_-;_-@_-"/>
    <numFmt numFmtId="165" formatCode="###,###"/>
    <numFmt numFmtId="166" formatCode="_(* #,##0_);_(* \(#,##0\);_(* &quot;-&quot;??_);_(@_)"/>
    <numFmt numFmtId="167" formatCode="#,###;\-#,###;&quot;&quot;;_(@_)"/>
    <numFmt numFmtId="168" formatCode="_-* #,##0.0\ _₫_-;\-* #,##0.0\ _₫_-;_-* &quot;-&quot;??\ _₫_-;_-@_-"/>
    <numFmt numFmtId="169" formatCode="_-* #,##0\ _₫_-;\-* #,##0\ _₫_-;_-* &quot;-&quot;??\ _₫_-;_-@_-"/>
  </numFmts>
  <fonts count="18">
    <font>
      <sz val="11"/>
      <color theme="1"/>
      <name val="Calibri"/>
      <family val="2"/>
      <scheme val="minor"/>
    </font>
    <font>
      <sz val="12"/>
      <name val=".VnArial Narrow"/>
      <family val="2"/>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b/>
      <sz val="11"/>
      <name val="Times New Roman"/>
      <family val="1"/>
      <charset val="163"/>
    </font>
    <font>
      <sz val="11"/>
      <color theme="1"/>
      <name val="Calibri"/>
      <family val="2"/>
      <charset val="163"/>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7"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164" fontId="17" fillId="0" borderId="0" applyFont="0" applyFill="0" applyBorder="0" applyAlignment="0" applyProtection="0"/>
  </cellStyleXfs>
  <cellXfs count="59">
    <xf numFmtId="0" fontId="0" fillId="0" borderId="0" xfId="0"/>
    <xf numFmtId="0" fontId="7" fillId="0" borderId="1" xfId="11" applyFont="1" applyBorder="1" applyAlignment="1">
      <alignment horizontal="center" wrapText="1"/>
    </xf>
    <xf numFmtId="165" fontId="7" fillId="0" borderId="1" xfId="11" applyNumberFormat="1" applyFont="1" applyBorder="1" applyAlignment="1">
      <alignment wrapText="1"/>
    </xf>
    <xf numFmtId="0" fontId="7" fillId="0" borderId="1" xfId="11" applyFont="1" applyBorder="1" applyAlignment="1">
      <alignment horizontal="center" vertical="center" wrapText="1"/>
    </xf>
    <xf numFmtId="165" fontId="7" fillId="0" borderId="1" xfId="11" applyNumberFormat="1" applyFont="1" applyBorder="1" applyAlignment="1">
      <alignment horizontal="justify" wrapText="1"/>
    </xf>
    <xf numFmtId="0" fontId="11" fillId="0" borderId="0" xfId="9" applyFont="1"/>
    <xf numFmtId="0" fontId="10" fillId="0" borderId="0" xfId="9" applyFont="1" applyAlignment="1">
      <alignment vertical="top"/>
    </xf>
    <xf numFmtId="166" fontId="10" fillId="0" borderId="0" xfId="1" applyNumberFormat="1" applyFont="1" applyFill="1"/>
    <xf numFmtId="0" fontId="11" fillId="0" borderId="0" xfId="9" applyFont="1" applyAlignment="1">
      <alignment horizontal="right"/>
    </xf>
    <xf numFmtId="44" fontId="9" fillId="0" borderId="0" xfId="2" applyFont="1" applyFill="1" applyAlignment="1">
      <alignment horizontal="right"/>
    </xf>
    <xf numFmtId="0" fontId="3" fillId="0" borderId="1" xfId="9" applyFont="1" applyBorder="1" applyAlignment="1">
      <alignment horizontal="center" wrapText="1"/>
    </xf>
    <xf numFmtId="0" fontId="7" fillId="0" borderId="1" xfId="9" applyFont="1" applyBorder="1" applyAlignment="1">
      <alignment horizontal="left" wrapText="1"/>
    </xf>
    <xf numFmtId="0" fontId="3" fillId="0" borderId="1" xfId="9" applyFont="1" applyBorder="1" applyAlignment="1">
      <alignment wrapText="1"/>
    </xf>
    <xf numFmtId="0" fontId="7" fillId="0" borderId="1" xfId="9" applyFont="1" applyBorder="1" applyAlignment="1">
      <alignment horizontal="center" wrapText="1"/>
    </xf>
    <xf numFmtId="0" fontId="8" fillId="0" borderId="1" xfId="9" applyFont="1" applyBorder="1" applyAlignment="1">
      <alignment wrapText="1"/>
    </xf>
    <xf numFmtId="166" fontId="11" fillId="0" borderId="0" xfId="1" applyNumberFormat="1" applyFont="1" applyFill="1"/>
    <xf numFmtId="166" fontId="10" fillId="0" borderId="0" xfId="1" applyNumberFormat="1" applyFont="1" applyFill="1" applyAlignment="1">
      <alignment horizontal="right"/>
    </xf>
    <xf numFmtId="0" fontId="10" fillId="0" borderId="0" xfId="9" applyFont="1"/>
    <xf numFmtId="166" fontId="8" fillId="0" borderId="0" xfId="1" applyNumberFormat="1" applyFont="1" applyFill="1" applyAlignment="1">
      <alignment horizontal="right"/>
    </xf>
    <xf numFmtId="0" fontId="15" fillId="0" borderId="3" xfId="9" applyFont="1" applyBorder="1" applyAlignment="1">
      <alignment horizontal="center" vertical="center" wrapText="1"/>
    </xf>
    <xf numFmtId="166" fontId="15" fillId="0" borderId="3" xfId="1" applyNumberFormat="1" applyFont="1" applyFill="1" applyBorder="1" applyAlignment="1">
      <alignment horizontal="center" vertical="center" wrapText="1"/>
    </xf>
    <xf numFmtId="0" fontId="13" fillId="0" borderId="0" xfId="9" applyAlignment="1">
      <alignment horizontal="center"/>
    </xf>
    <xf numFmtId="0" fontId="15" fillId="0" borderId="2" xfId="9" applyFont="1" applyBorder="1" applyAlignment="1">
      <alignment horizontal="center" wrapText="1"/>
    </xf>
    <xf numFmtId="0" fontId="15" fillId="0" borderId="1" xfId="9" applyFont="1" applyBorder="1" applyAlignment="1">
      <alignment horizontal="center" wrapText="1"/>
    </xf>
    <xf numFmtId="0" fontId="15" fillId="0" borderId="1" xfId="9" applyFont="1" applyBorder="1" applyAlignment="1">
      <alignment horizontal="left" wrapText="1"/>
    </xf>
    <xf numFmtId="0" fontId="3" fillId="0" borderId="1" xfId="0" applyFont="1" applyBorder="1" applyAlignment="1">
      <alignment horizontal="center"/>
    </xf>
    <xf numFmtId="0" fontId="4" fillId="0" borderId="0" xfId="0" applyFont="1" applyAlignment="1">
      <alignment horizontal="left"/>
    </xf>
    <xf numFmtId="0" fontId="8" fillId="0" borderId="0" xfId="9" applyFont="1" applyAlignment="1">
      <alignment horizontal="center"/>
    </xf>
    <xf numFmtId="0" fontId="7" fillId="0" borderId="1" xfId="0" applyFont="1" applyBorder="1" applyAlignment="1">
      <alignment horizontal="center" wrapText="1"/>
    </xf>
    <xf numFmtId="165" fontId="7" fillId="0" borderId="1" xfId="0" applyNumberFormat="1" applyFont="1" applyBorder="1" applyAlignment="1">
      <alignment wrapText="1"/>
    </xf>
    <xf numFmtId="165" fontId="8" fillId="0" borderId="1" xfId="0" applyNumberFormat="1" applyFont="1" applyBorder="1" applyAlignment="1">
      <alignment wrapText="1"/>
    </xf>
    <xf numFmtId="0" fontId="3" fillId="0" borderId="1" xfId="0" applyFont="1" applyBorder="1"/>
    <xf numFmtId="0" fontId="3" fillId="0" borderId="4" xfId="0" applyFont="1" applyBorder="1" applyAlignment="1">
      <alignment horizontal="center"/>
    </xf>
    <xf numFmtId="0" fontId="3" fillId="0" borderId="4" xfId="0" applyFont="1" applyBorder="1"/>
    <xf numFmtId="0" fontId="15" fillId="0" borderId="2" xfId="9" applyFont="1" applyBorder="1" applyAlignment="1">
      <alignment horizontal="left" wrapText="1"/>
    </xf>
    <xf numFmtId="168" fontId="3" fillId="0" borderId="2" xfId="12" applyNumberFormat="1" applyFont="1" applyFill="1" applyBorder="1" applyAlignment="1">
      <alignment horizontal="center" vertical="top" wrapText="1"/>
    </xf>
    <xf numFmtId="168" fontId="3" fillId="0" borderId="1" xfId="12" applyNumberFormat="1" applyFont="1" applyFill="1" applyBorder="1" applyAlignment="1">
      <alignment horizontal="center" vertical="top" wrapText="1"/>
    </xf>
    <xf numFmtId="168" fontId="8" fillId="0" borderId="1" xfId="12" applyNumberFormat="1" applyFont="1" applyFill="1" applyBorder="1" applyAlignment="1">
      <alignment horizontal="left" vertical="top" wrapText="1"/>
    </xf>
    <xf numFmtId="168" fontId="3" fillId="0" borderId="1" xfId="12" applyNumberFormat="1" applyFont="1" applyFill="1" applyBorder="1" applyAlignment="1">
      <alignment vertical="top" wrapText="1"/>
    </xf>
    <xf numFmtId="168" fontId="7" fillId="0" borderId="1" xfId="12" applyNumberFormat="1" applyFont="1" applyFill="1" applyBorder="1" applyAlignment="1">
      <alignment vertical="center" wrapText="1"/>
    </xf>
    <xf numFmtId="168" fontId="8" fillId="0" borderId="1" xfId="12" applyNumberFormat="1" applyFont="1" applyFill="1" applyBorder="1" applyAlignment="1">
      <alignment vertical="center" wrapText="1"/>
    </xf>
    <xf numFmtId="168" fontId="8" fillId="0" borderId="1" xfId="12" applyNumberFormat="1" applyFont="1" applyFill="1" applyBorder="1" applyAlignment="1">
      <alignment vertical="top" wrapText="1"/>
    </xf>
    <xf numFmtId="169" fontId="3" fillId="0" borderId="2" xfId="12" applyNumberFormat="1" applyFont="1" applyFill="1" applyBorder="1" applyAlignment="1">
      <alignment horizontal="center" vertical="top" wrapText="1"/>
    </xf>
    <xf numFmtId="169" fontId="3" fillId="0" borderId="1" xfId="12" applyNumberFormat="1" applyFont="1" applyFill="1" applyBorder="1" applyAlignment="1">
      <alignment horizontal="center" vertical="top" wrapText="1"/>
    </xf>
    <xf numFmtId="169" fontId="8" fillId="0" borderId="1" xfId="12" applyNumberFormat="1" applyFont="1" applyFill="1" applyBorder="1" applyAlignment="1">
      <alignment horizontal="left" vertical="top" wrapText="1"/>
    </xf>
    <xf numFmtId="169" fontId="3" fillId="0" borderId="1" xfId="12" applyNumberFormat="1" applyFont="1" applyFill="1" applyBorder="1" applyAlignment="1">
      <alignment vertical="top" wrapText="1"/>
    </xf>
    <xf numFmtId="169" fontId="7" fillId="0" borderId="1" xfId="12" applyNumberFormat="1" applyFont="1" applyFill="1" applyBorder="1" applyAlignment="1">
      <alignment vertical="center" wrapText="1"/>
    </xf>
    <xf numFmtId="169" fontId="8" fillId="0" borderId="1" xfId="12" applyNumberFormat="1" applyFont="1" applyFill="1" applyBorder="1" applyAlignment="1">
      <alignment vertical="center" wrapText="1"/>
    </xf>
    <xf numFmtId="169" fontId="8" fillId="0" borderId="1" xfId="12" applyNumberFormat="1" applyFont="1" applyFill="1" applyBorder="1" applyAlignment="1">
      <alignment vertical="top" wrapText="1"/>
    </xf>
    <xf numFmtId="169" fontId="3" fillId="0" borderId="1" xfId="12" applyNumberFormat="1" applyFont="1" applyFill="1" applyBorder="1"/>
    <xf numFmtId="169" fontId="3" fillId="0" borderId="4" xfId="12" applyNumberFormat="1" applyFont="1" applyFill="1" applyBorder="1"/>
    <xf numFmtId="169" fontId="4" fillId="0" borderId="1" xfId="12" applyNumberFormat="1" applyFont="1" applyFill="1" applyBorder="1" applyAlignment="1">
      <alignment vertical="center" wrapText="1"/>
    </xf>
    <xf numFmtId="168" fontId="4" fillId="0" borderId="1" xfId="12" applyNumberFormat="1" applyFont="1" applyFill="1" applyBorder="1" applyAlignment="1">
      <alignment vertical="center" wrapText="1"/>
    </xf>
    <xf numFmtId="169" fontId="4" fillId="0" borderId="4" xfId="12" applyNumberFormat="1" applyFont="1" applyFill="1" applyBorder="1" applyAlignment="1">
      <alignment vertical="center" wrapText="1"/>
    </xf>
    <xf numFmtId="0" fontId="3" fillId="0" borderId="0" xfId="9" applyFont="1" applyAlignment="1">
      <alignment horizontal="center"/>
    </xf>
    <xf numFmtId="0" fontId="8" fillId="0" borderId="0" xfId="9" applyFont="1" applyAlignment="1">
      <alignment horizontal="center"/>
    </xf>
    <xf numFmtId="0" fontId="15" fillId="0" borderId="5" xfId="9" applyFont="1" applyBorder="1" applyAlignment="1">
      <alignment horizontal="center" wrapText="1"/>
    </xf>
    <xf numFmtId="0" fontId="15" fillId="0" borderId="5" xfId="9" applyFont="1" applyBorder="1" applyAlignment="1">
      <alignment horizontal="left" wrapText="1"/>
    </xf>
    <xf numFmtId="169" fontId="3" fillId="0" borderId="5" xfId="12" applyNumberFormat="1" applyFont="1" applyFill="1" applyBorder="1" applyAlignment="1">
      <alignment horizontal="center" vertical="top" wrapText="1"/>
    </xf>
  </cellXfs>
  <cellStyles count="13">
    <cellStyle name="Comma" xfId="12"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Chi NSTW NSDP 2002 - PL"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tabSelected="1" workbookViewId="0">
      <selection activeCell="G8" sqref="G8"/>
    </sheetView>
  </sheetViews>
  <sheetFormatPr defaultColWidth="11.7109375" defaultRowHeight="16.5"/>
  <cols>
    <col min="1" max="1" width="10.140625" style="5" customWidth="1"/>
    <col min="2" max="2" width="74.42578125" style="5" customWidth="1"/>
    <col min="3" max="4" width="16.28515625" style="5" customWidth="1"/>
    <col min="5" max="5" width="16.28515625" style="15" customWidth="1"/>
    <col min="6" max="16384" width="11.7109375" style="5"/>
  </cols>
  <sheetData>
    <row r="1" spans="1:5">
      <c r="A1" s="26" t="s">
        <v>49</v>
      </c>
      <c r="E1" s="16" t="s">
        <v>47</v>
      </c>
    </row>
    <row r="2" spans="1:5">
      <c r="A2" s="6"/>
      <c r="E2" s="7"/>
    </row>
    <row r="3" spans="1:5">
      <c r="A3" s="54" t="s">
        <v>50</v>
      </c>
      <c r="B3" s="54"/>
      <c r="C3" s="54"/>
      <c r="D3" s="54"/>
      <c r="E3" s="54"/>
    </row>
    <row r="4" spans="1:5">
      <c r="A4" s="55" t="s">
        <v>45</v>
      </c>
      <c r="B4" s="55"/>
      <c r="C4" s="55"/>
      <c r="D4" s="55"/>
      <c r="E4" s="55"/>
    </row>
    <row r="5" spans="1:5">
      <c r="A5" s="27"/>
      <c r="B5" s="27"/>
      <c r="C5" s="27"/>
      <c r="D5" s="27"/>
      <c r="E5" s="27"/>
    </row>
    <row r="6" spans="1:5">
      <c r="A6" s="8"/>
      <c r="B6" s="9"/>
      <c r="C6" s="9"/>
      <c r="D6" s="9"/>
      <c r="E6" s="18" t="s">
        <v>0</v>
      </c>
    </row>
    <row r="7" spans="1:5" s="21" customFormat="1" ht="41.25" customHeight="1">
      <c r="A7" s="19" t="s">
        <v>1</v>
      </c>
      <c r="B7" s="19" t="s">
        <v>2</v>
      </c>
      <c r="C7" s="19" t="s">
        <v>25</v>
      </c>
      <c r="D7" s="19" t="s">
        <v>46</v>
      </c>
      <c r="E7" s="20" t="s">
        <v>15</v>
      </c>
    </row>
    <row r="8" spans="1:5" s="17" customFormat="1" ht="18" customHeight="1">
      <c r="A8" s="22"/>
      <c r="B8" s="34" t="s">
        <v>48</v>
      </c>
      <c r="C8" s="42">
        <f>C10+C9+C43+292565</f>
        <v>13786373</v>
      </c>
      <c r="D8" s="42">
        <f>D10+D9+D43+559784+10500</f>
        <v>22693568</v>
      </c>
      <c r="E8" s="35">
        <f>D8/C8*100</f>
        <v>164.60869004487256</v>
      </c>
    </row>
    <row r="9" spans="1:5" s="17" customFormat="1" ht="18" customHeight="1">
      <c r="A9" s="56" t="s">
        <v>3</v>
      </c>
      <c r="B9" s="57" t="s">
        <v>51</v>
      </c>
      <c r="C9" s="58">
        <v>3010397</v>
      </c>
      <c r="D9" s="58">
        <v>5159622</v>
      </c>
      <c r="E9" s="36">
        <f t="shared" ref="E9:E41" si="0">D9/C9*100</f>
        <v>171.39340758046197</v>
      </c>
    </row>
    <row r="10" spans="1:5" s="17" customFormat="1" ht="18" customHeight="1">
      <c r="A10" s="23" t="s">
        <v>4</v>
      </c>
      <c r="B10" s="24" t="s">
        <v>26</v>
      </c>
      <c r="C10" s="43">
        <f>C12+C27+C39+C40+C42+C41</f>
        <v>10483411</v>
      </c>
      <c r="D10" s="43">
        <f>D12+D27+D39+D40+D42+D41+45809</f>
        <v>6997793</v>
      </c>
      <c r="E10" s="36">
        <f t="shared" si="0"/>
        <v>66.751108012458928</v>
      </c>
    </row>
    <row r="11" spans="1:5" s="17" customFormat="1" ht="18" customHeight="1">
      <c r="A11" s="10"/>
      <c r="B11" s="11" t="s">
        <v>20</v>
      </c>
      <c r="C11" s="44"/>
      <c r="D11" s="44"/>
      <c r="E11" s="37"/>
    </row>
    <row r="12" spans="1:5" s="17" customFormat="1" ht="18" customHeight="1">
      <c r="A12" s="10" t="s">
        <v>5</v>
      </c>
      <c r="B12" s="12" t="s">
        <v>16</v>
      </c>
      <c r="C12" s="45">
        <f>C13+C25+C26</f>
        <v>6521273</v>
      </c>
      <c r="D12" s="45">
        <f>D13+D25+D26+159172</f>
        <v>4124532</v>
      </c>
      <c r="E12" s="38">
        <f t="shared" si="0"/>
        <v>63.247344498535796</v>
      </c>
    </row>
    <row r="13" spans="1:5" s="17" customFormat="1" ht="18" customHeight="1">
      <c r="A13" s="28">
        <v>1</v>
      </c>
      <c r="B13" s="29" t="s">
        <v>17</v>
      </c>
      <c r="C13" s="46">
        <v>6473859</v>
      </c>
      <c r="D13" s="46">
        <v>3823144</v>
      </c>
      <c r="E13" s="39">
        <f t="shared" si="0"/>
        <v>59.055101447220274</v>
      </c>
    </row>
    <row r="14" spans="1:5" s="17" customFormat="1" ht="18" customHeight="1">
      <c r="A14" s="28"/>
      <c r="B14" s="30" t="s">
        <v>20</v>
      </c>
      <c r="C14" s="47"/>
      <c r="D14" s="47"/>
      <c r="E14" s="40"/>
    </row>
    <row r="15" spans="1:5" s="17" customFormat="1" ht="18" customHeight="1">
      <c r="A15" s="1" t="s">
        <v>27</v>
      </c>
      <c r="B15" s="2" t="s">
        <v>21</v>
      </c>
      <c r="C15" s="46"/>
      <c r="D15" s="46">
        <v>282269</v>
      </c>
      <c r="E15" s="39"/>
    </row>
    <row r="16" spans="1:5" s="17" customFormat="1" ht="18" customHeight="1">
      <c r="A16" s="1" t="s">
        <v>28</v>
      </c>
      <c r="B16" s="2" t="s">
        <v>22</v>
      </c>
      <c r="C16" s="46"/>
      <c r="D16" s="46">
        <v>68480</v>
      </c>
      <c r="E16" s="39"/>
    </row>
    <row r="17" spans="1:5" s="17" customFormat="1" ht="18" customHeight="1">
      <c r="A17" s="1" t="s">
        <v>29</v>
      </c>
      <c r="B17" s="2" t="s">
        <v>30</v>
      </c>
      <c r="C17" s="46"/>
      <c r="D17" s="46">
        <v>473029</v>
      </c>
      <c r="E17" s="39"/>
    </row>
    <row r="18" spans="1:5" s="17" customFormat="1" ht="18" customHeight="1">
      <c r="A18" s="1" t="s">
        <v>31</v>
      </c>
      <c r="B18" s="2" t="s">
        <v>32</v>
      </c>
      <c r="C18" s="46"/>
      <c r="D18" s="46">
        <v>368332</v>
      </c>
      <c r="E18" s="39"/>
    </row>
    <row r="19" spans="1:5" s="17" customFormat="1" ht="18" customHeight="1">
      <c r="A19" s="1" t="s">
        <v>33</v>
      </c>
      <c r="B19" s="2" t="s">
        <v>34</v>
      </c>
      <c r="C19" s="46"/>
      <c r="D19" s="46">
        <v>66211</v>
      </c>
      <c r="E19" s="39"/>
    </row>
    <row r="20" spans="1:5" s="17" customFormat="1" ht="18" customHeight="1">
      <c r="A20" s="1" t="s">
        <v>35</v>
      </c>
      <c r="B20" s="2" t="s">
        <v>36</v>
      </c>
      <c r="C20" s="46"/>
      <c r="D20" s="46">
        <v>7140</v>
      </c>
      <c r="E20" s="39"/>
    </row>
    <row r="21" spans="1:5" s="17" customFormat="1" ht="18" customHeight="1">
      <c r="A21" s="1" t="s">
        <v>37</v>
      </c>
      <c r="B21" s="2" t="s">
        <v>38</v>
      </c>
      <c r="C21" s="46"/>
      <c r="D21" s="46">
        <v>119796</v>
      </c>
      <c r="E21" s="39"/>
    </row>
    <row r="22" spans="1:5" s="17" customFormat="1" ht="18" customHeight="1">
      <c r="A22" s="1" t="s">
        <v>39</v>
      </c>
      <c r="B22" s="2" t="s">
        <v>40</v>
      </c>
      <c r="C22" s="46"/>
      <c r="D22" s="46">
        <v>2025824</v>
      </c>
      <c r="E22" s="39"/>
    </row>
    <row r="23" spans="1:5" s="17" customFormat="1" ht="18" customHeight="1">
      <c r="A23" s="1" t="s">
        <v>41</v>
      </c>
      <c r="B23" s="2" t="s">
        <v>42</v>
      </c>
      <c r="C23" s="46"/>
      <c r="D23" s="46">
        <v>193543</v>
      </c>
      <c r="E23" s="39"/>
    </row>
    <row r="24" spans="1:5" s="17" customFormat="1" ht="18" customHeight="1">
      <c r="A24" s="1" t="s">
        <v>43</v>
      </c>
      <c r="B24" s="2" t="s">
        <v>44</v>
      </c>
      <c r="C24" s="46"/>
      <c r="D24" s="46">
        <v>36897</v>
      </c>
      <c r="E24" s="39"/>
    </row>
    <row r="25" spans="1:5" s="17" customFormat="1" ht="47.25">
      <c r="A25" s="3">
        <v>2</v>
      </c>
      <c r="B25" s="4" t="s">
        <v>18</v>
      </c>
      <c r="C25" s="46"/>
      <c r="D25" s="46">
        <v>91870</v>
      </c>
      <c r="E25" s="39"/>
    </row>
    <row r="26" spans="1:5" s="17" customFormat="1" ht="18" customHeight="1">
      <c r="A26" s="28">
        <v>3</v>
      </c>
      <c r="B26" s="29" t="s">
        <v>19</v>
      </c>
      <c r="C26" s="46">
        <v>47414</v>
      </c>
      <c r="D26" s="46">
        <v>50346</v>
      </c>
      <c r="E26" s="39">
        <f t="shared" si="0"/>
        <v>106.18382756147973</v>
      </c>
    </row>
    <row r="27" spans="1:5" s="17" customFormat="1" ht="18" customHeight="1">
      <c r="A27" s="10" t="s">
        <v>6</v>
      </c>
      <c r="B27" s="12" t="s">
        <v>10</v>
      </c>
      <c r="C27" s="45">
        <f>C29+C30+C31+C32+C33+C34+C35+C36+C37+C38+76026+13766+312053</f>
        <v>3715221</v>
      </c>
      <c r="D27" s="45">
        <f>D29+D30+D31+D32+D33+D34+D35+D36+D37+D38+71615+52011+26629</f>
        <v>2806282</v>
      </c>
      <c r="E27" s="38">
        <f t="shared" si="0"/>
        <v>75.534725928820919</v>
      </c>
    </row>
    <row r="28" spans="1:5" ht="18" customHeight="1">
      <c r="A28" s="13"/>
      <c r="B28" s="14" t="s">
        <v>20</v>
      </c>
      <c r="C28" s="48"/>
      <c r="D28" s="48"/>
      <c r="E28" s="41"/>
    </row>
    <row r="29" spans="1:5" ht="18" customHeight="1">
      <c r="A29" s="13">
        <v>1</v>
      </c>
      <c r="B29" s="2" t="s">
        <v>21</v>
      </c>
      <c r="C29" s="46">
        <v>678025</v>
      </c>
      <c r="D29" s="46">
        <v>691645</v>
      </c>
      <c r="E29" s="39">
        <f t="shared" si="0"/>
        <v>102.00877548762952</v>
      </c>
    </row>
    <row r="30" spans="1:5" ht="18" customHeight="1">
      <c r="A30" s="13">
        <f t="shared" ref="A30:A38" si="1">+A29+1</f>
        <v>2</v>
      </c>
      <c r="B30" s="2" t="s">
        <v>22</v>
      </c>
      <c r="C30" s="46">
        <v>29147</v>
      </c>
      <c r="D30" s="46">
        <v>13782</v>
      </c>
      <c r="E30" s="39">
        <f t="shared" si="0"/>
        <v>47.284454660857037</v>
      </c>
    </row>
    <row r="31" spans="1:5" ht="18" customHeight="1">
      <c r="A31" s="13">
        <f t="shared" si="1"/>
        <v>3</v>
      </c>
      <c r="B31" s="2" t="s">
        <v>30</v>
      </c>
      <c r="C31" s="46">
        <v>712284</v>
      </c>
      <c r="D31" s="46">
        <v>750041</v>
      </c>
      <c r="E31" s="39">
        <f t="shared" si="0"/>
        <v>105.30083506017263</v>
      </c>
    </row>
    <row r="32" spans="1:5" ht="18" customHeight="1">
      <c r="A32" s="13">
        <f t="shared" si="1"/>
        <v>4</v>
      </c>
      <c r="B32" s="2" t="s">
        <v>32</v>
      </c>
      <c r="C32" s="46">
        <v>191540</v>
      </c>
      <c r="D32" s="46">
        <v>81040</v>
      </c>
      <c r="E32" s="39">
        <f t="shared" si="0"/>
        <v>42.309700323692176</v>
      </c>
    </row>
    <row r="33" spans="1:5" ht="18" customHeight="1">
      <c r="A33" s="13">
        <f t="shared" si="1"/>
        <v>5</v>
      </c>
      <c r="B33" s="2" t="s">
        <v>34</v>
      </c>
      <c r="C33" s="46">
        <v>20221</v>
      </c>
      <c r="D33" s="46">
        <v>29287</v>
      </c>
      <c r="E33" s="39">
        <f t="shared" si="0"/>
        <v>144.83457791404973</v>
      </c>
    </row>
    <row r="34" spans="1:5" ht="18" customHeight="1">
      <c r="A34" s="13">
        <f t="shared" si="1"/>
        <v>6</v>
      </c>
      <c r="B34" s="2" t="s">
        <v>36</v>
      </c>
      <c r="C34" s="46">
        <v>68807</v>
      </c>
      <c r="D34" s="46">
        <v>68094</v>
      </c>
      <c r="E34" s="39">
        <f t="shared" si="0"/>
        <v>98.963768221256558</v>
      </c>
    </row>
    <row r="35" spans="1:5" ht="18" customHeight="1">
      <c r="A35" s="13">
        <f t="shared" si="1"/>
        <v>7</v>
      </c>
      <c r="B35" s="2" t="s">
        <v>38</v>
      </c>
      <c r="C35" s="46">
        <v>54954</v>
      </c>
      <c r="D35" s="46">
        <v>16107</v>
      </c>
      <c r="E35" s="39">
        <f t="shared" si="0"/>
        <v>29.309968337154714</v>
      </c>
    </row>
    <row r="36" spans="1:5" ht="18" customHeight="1">
      <c r="A36" s="13">
        <f t="shared" si="1"/>
        <v>8</v>
      </c>
      <c r="B36" s="2" t="s">
        <v>40</v>
      </c>
      <c r="C36" s="46">
        <v>868283</v>
      </c>
      <c r="D36" s="46">
        <v>310911</v>
      </c>
      <c r="E36" s="39">
        <f t="shared" si="0"/>
        <v>35.807565045037158</v>
      </c>
    </row>
    <row r="37" spans="1:5" ht="18" customHeight="1">
      <c r="A37" s="13">
        <f t="shared" si="1"/>
        <v>9</v>
      </c>
      <c r="B37" s="2" t="s">
        <v>42</v>
      </c>
      <c r="C37" s="46">
        <v>592175</v>
      </c>
      <c r="D37" s="46">
        <v>588496</v>
      </c>
      <c r="E37" s="39">
        <f t="shared" si="0"/>
        <v>99.378730949465961</v>
      </c>
    </row>
    <row r="38" spans="1:5" ht="18" customHeight="1">
      <c r="A38" s="13">
        <f t="shared" si="1"/>
        <v>10</v>
      </c>
      <c r="B38" s="2" t="s">
        <v>44</v>
      </c>
      <c r="C38" s="46">
        <v>97940</v>
      </c>
      <c r="D38" s="46">
        <v>106624</v>
      </c>
      <c r="E38" s="39">
        <f t="shared" si="0"/>
        <v>108.86665305288952</v>
      </c>
    </row>
    <row r="39" spans="1:5" ht="18" customHeight="1">
      <c r="A39" s="10" t="s">
        <v>7</v>
      </c>
      <c r="B39" s="31" t="s">
        <v>11</v>
      </c>
      <c r="C39" s="51">
        <v>20000</v>
      </c>
      <c r="D39" s="51">
        <v>20000</v>
      </c>
      <c r="E39" s="52">
        <f t="shared" si="0"/>
        <v>100</v>
      </c>
    </row>
    <row r="40" spans="1:5" ht="18" customHeight="1">
      <c r="A40" s="25" t="s">
        <v>8</v>
      </c>
      <c r="B40" s="31" t="s">
        <v>12</v>
      </c>
      <c r="C40" s="51">
        <v>1170</v>
      </c>
      <c r="D40" s="51">
        <v>1170</v>
      </c>
      <c r="E40" s="52">
        <f t="shared" si="0"/>
        <v>100</v>
      </c>
    </row>
    <row r="41" spans="1:5" ht="18" customHeight="1">
      <c r="A41" s="25" t="s">
        <v>9</v>
      </c>
      <c r="B41" s="31" t="s">
        <v>13</v>
      </c>
      <c r="C41" s="51">
        <v>152646</v>
      </c>
      <c r="D41" s="51"/>
      <c r="E41" s="51">
        <f t="shared" si="0"/>
        <v>0</v>
      </c>
    </row>
    <row r="42" spans="1:5" s="17" customFormat="1" ht="18" customHeight="1">
      <c r="A42" s="25" t="s">
        <v>23</v>
      </c>
      <c r="B42" s="31" t="s">
        <v>14</v>
      </c>
      <c r="C42" s="49">
        <v>73101</v>
      </c>
      <c r="D42" s="49"/>
      <c r="E42" s="49"/>
    </row>
    <row r="43" spans="1:5" s="17" customFormat="1" ht="18" customHeight="1">
      <c r="A43" s="32" t="s">
        <v>4</v>
      </c>
      <c r="B43" s="33" t="s">
        <v>24</v>
      </c>
      <c r="C43" s="50"/>
      <c r="D43" s="53">
        <v>9965869</v>
      </c>
      <c r="E43" s="50"/>
    </row>
  </sheetData>
  <mergeCells count="2">
    <mergeCell ref="A3:E3"/>
    <mergeCell ref="A4:E4"/>
  </mergeCells>
  <printOptions horizontalCentered="1"/>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2.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33D7FF3-F107-4322-910B-7D0F94F11DF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2025-07-24T09:33:35Z</cp:lastPrinted>
  <dcterms:created xsi:type="dcterms:W3CDTF">2018-08-22T07:49:45Z</dcterms:created>
  <dcterms:modified xsi:type="dcterms:W3CDTF">2025-07-28T03:07:18Z</dcterms:modified>
</cp:coreProperties>
</file>